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5FEC57A2-D806-45DB-840E-7E641559B2DE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R273" i="1" l="1"/>
  <c r="K6" i="1"/>
  <c r="H6" i="1"/>
  <c r="K144" i="1"/>
  <c r="H144" i="1"/>
  <c r="K272" i="1"/>
  <c r="J272" i="1"/>
  <c r="L272" i="1" s="1"/>
  <c r="G272" i="1"/>
  <c r="K271" i="1"/>
  <c r="J271" i="1"/>
  <c r="G271" i="1"/>
  <c r="H271" i="1" s="1"/>
  <c r="L271" i="1" s="1"/>
  <c r="K270" i="1"/>
  <c r="J270" i="1"/>
  <c r="G270" i="1"/>
  <c r="H270" i="1" s="1"/>
  <c r="L270" i="1" s="1"/>
  <c r="K269" i="1"/>
  <c r="J269" i="1"/>
  <c r="L269" i="1" s="1"/>
  <c r="G269" i="1"/>
  <c r="Q268" i="1"/>
  <c r="K268" i="1"/>
  <c r="J268" i="1"/>
  <c r="G268" i="1"/>
  <c r="H268" i="1" s="1"/>
  <c r="L268" i="1" s="1"/>
  <c r="Q267" i="1"/>
  <c r="K267" i="1"/>
  <c r="J267" i="1"/>
  <c r="G267" i="1"/>
  <c r="H267" i="1" s="1"/>
  <c r="K266" i="1"/>
  <c r="J266" i="1"/>
  <c r="G266" i="1"/>
  <c r="Q265" i="1"/>
  <c r="K265" i="1"/>
  <c r="J265" i="1"/>
  <c r="G265" i="1"/>
  <c r="H265" i="1" s="1"/>
  <c r="L265" i="1" s="1"/>
  <c r="K264" i="1"/>
  <c r="J264" i="1"/>
  <c r="L264" i="1" s="1"/>
  <c r="H264" i="1"/>
  <c r="G264" i="1"/>
  <c r="K263" i="1"/>
  <c r="J263" i="1"/>
  <c r="G263" i="1"/>
  <c r="H263" i="1" s="1"/>
  <c r="K262" i="1"/>
  <c r="J262" i="1"/>
  <c r="G262" i="1"/>
  <c r="K261" i="1"/>
  <c r="J261" i="1"/>
  <c r="G261" i="1"/>
  <c r="H261" i="1" s="1"/>
  <c r="K260" i="1"/>
  <c r="J260" i="1"/>
  <c r="G260" i="1"/>
  <c r="H260" i="1" s="1"/>
  <c r="K259" i="1"/>
  <c r="J259" i="1"/>
  <c r="G259" i="1"/>
  <c r="Q258" i="1"/>
  <c r="K258" i="1"/>
  <c r="J258" i="1"/>
  <c r="G258" i="1"/>
  <c r="H258" i="1" s="1"/>
  <c r="L258" i="1" s="1"/>
  <c r="K257" i="1"/>
  <c r="J257" i="1"/>
  <c r="G257" i="1"/>
  <c r="H257" i="1" s="1"/>
  <c r="Q256" i="1"/>
  <c r="K256" i="1"/>
  <c r="J256" i="1"/>
  <c r="G256" i="1"/>
  <c r="H256" i="1" s="1"/>
  <c r="K255" i="1"/>
  <c r="L255" i="1" s="1"/>
  <c r="J255" i="1"/>
  <c r="G255" i="1"/>
  <c r="Q254" i="1"/>
  <c r="K254" i="1"/>
  <c r="J254" i="1"/>
  <c r="G254" i="1"/>
  <c r="H254" i="1" s="1"/>
  <c r="K253" i="1"/>
  <c r="J253" i="1"/>
  <c r="G253" i="1"/>
  <c r="H253" i="1" s="1"/>
  <c r="K252" i="1"/>
  <c r="J252" i="1"/>
  <c r="G252" i="1"/>
  <c r="Q251" i="1"/>
  <c r="K251" i="1"/>
  <c r="J251" i="1"/>
  <c r="H251" i="1"/>
  <c r="G251" i="1"/>
  <c r="Q250" i="1"/>
  <c r="K250" i="1"/>
  <c r="J250" i="1"/>
  <c r="G250" i="1"/>
  <c r="H250" i="1" s="1"/>
  <c r="K249" i="1"/>
  <c r="J249" i="1"/>
  <c r="G249" i="1"/>
  <c r="Q248" i="1"/>
  <c r="K248" i="1"/>
  <c r="J248" i="1"/>
  <c r="G248" i="1"/>
  <c r="H248" i="1" s="1"/>
  <c r="K247" i="1"/>
  <c r="J247" i="1"/>
  <c r="G247" i="1"/>
  <c r="H247" i="1" s="1"/>
  <c r="L247" i="1" s="1"/>
  <c r="K246" i="1"/>
  <c r="J246" i="1"/>
  <c r="G246" i="1"/>
  <c r="Q245" i="1"/>
  <c r="K245" i="1"/>
  <c r="J245" i="1"/>
  <c r="G245" i="1"/>
  <c r="H245" i="1" s="1"/>
  <c r="L245" i="1" s="1"/>
  <c r="K244" i="1"/>
  <c r="J244" i="1"/>
  <c r="G244" i="1"/>
  <c r="H244" i="1" s="1"/>
  <c r="K243" i="1"/>
  <c r="L243" i="1" s="1"/>
  <c r="O243" i="1" s="1"/>
  <c r="J243" i="1"/>
  <c r="G243" i="1"/>
  <c r="Q242" i="1"/>
  <c r="K242" i="1"/>
  <c r="J242" i="1"/>
  <c r="G242" i="1"/>
  <c r="H242" i="1" s="1"/>
  <c r="K241" i="1"/>
  <c r="J241" i="1"/>
  <c r="G241" i="1"/>
  <c r="H241" i="1" s="1"/>
  <c r="K240" i="1"/>
  <c r="J240" i="1"/>
  <c r="L240" i="1" s="1"/>
  <c r="G240" i="1"/>
  <c r="Q239" i="1"/>
  <c r="K239" i="1"/>
  <c r="J239" i="1"/>
  <c r="G239" i="1"/>
  <c r="H239" i="1" s="1"/>
  <c r="Q238" i="1"/>
  <c r="K238" i="1"/>
  <c r="J238" i="1"/>
  <c r="G238" i="1"/>
  <c r="H238" i="1" s="1"/>
  <c r="K237" i="1"/>
  <c r="J237" i="1"/>
  <c r="G237" i="1"/>
  <c r="K236" i="1"/>
  <c r="J236" i="1"/>
  <c r="G236" i="1"/>
  <c r="H236" i="1" s="1"/>
  <c r="Q235" i="1"/>
  <c r="K235" i="1"/>
  <c r="J235" i="1"/>
  <c r="H235" i="1"/>
  <c r="K234" i="1"/>
  <c r="J234" i="1"/>
  <c r="G234" i="1"/>
  <c r="K233" i="1"/>
  <c r="J233" i="1"/>
  <c r="G233" i="1"/>
  <c r="H233" i="1" s="1"/>
  <c r="K232" i="1"/>
  <c r="J232" i="1"/>
  <c r="H232" i="1"/>
  <c r="G232" i="1"/>
  <c r="K231" i="1"/>
  <c r="J231" i="1"/>
  <c r="L231" i="1" s="1"/>
  <c r="G231" i="1"/>
  <c r="Q230" i="1"/>
  <c r="K230" i="1"/>
  <c r="J230" i="1"/>
  <c r="H230" i="1"/>
  <c r="G230" i="1"/>
  <c r="Q229" i="1"/>
  <c r="K229" i="1"/>
  <c r="J229" i="1"/>
  <c r="G229" i="1"/>
  <c r="H229" i="1" s="1"/>
  <c r="L229" i="1" s="1"/>
  <c r="K228" i="1"/>
  <c r="J228" i="1"/>
  <c r="L228" i="1" s="1"/>
  <c r="G228" i="1"/>
  <c r="Q227" i="1"/>
  <c r="K227" i="1"/>
  <c r="J227" i="1"/>
  <c r="G227" i="1"/>
  <c r="H227" i="1" s="1"/>
  <c r="K226" i="1"/>
  <c r="J226" i="1"/>
  <c r="G226" i="1"/>
  <c r="H226" i="1" s="1"/>
  <c r="L226" i="1" s="1"/>
  <c r="K225" i="1"/>
  <c r="J225" i="1"/>
  <c r="G225" i="1"/>
  <c r="H225" i="1" s="1"/>
  <c r="K224" i="1"/>
  <c r="J224" i="1"/>
  <c r="G224" i="1"/>
  <c r="H224" i="1" s="1"/>
  <c r="Q223" i="1"/>
  <c r="K223" i="1"/>
  <c r="J223" i="1"/>
  <c r="G223" i="1"/>
  <c r="H223" i="1" s="1"/>
  <c r="Q222" i="1"/>
  <c r="K222" i="1"/>
  <c r="J222" i="1"/>
  <c r="G222" i="1"/>
  <c r="H222" i="1" s="1"/>
  <c r="Q221" i="1"/>
  <c r="K221" i="1"/>
  <c r="J221" i="1"/>
  <c r="G221" i="1"/>
  <c r="H221" i="1" s="1"/>
  <c r="K220" i="1"/>
  <c r="J220" i="1"/>
  <c r="G220" i="1"/>
  <c r="H220" i="1" s="1"/>
  <c r="K219" i="1"/>
  <c r="J219" i="1"/>
  <c r="G219" i="1"/>
  <c r="H219" i="1" s="1"/>
  <c r="K218" i="1"/>
  <c r="J218" i="1"/>
  <c r="G218" i="1"/>
  <c r="H218" i="1" s="1"/>
  <c r="K217" i="1"/>
  <c r="J217" i="1"/>
  <c r="G217" i="1"/>
  <c r="H217" i="1" s="1"/>
  <c r="Q216" i="1"/>
  <c r="K216" i="1"/>
  <c r="J216" i="1"/>
  <c r="G216" i="1"/>
  <c r="H216" i="1" s="1"/>
  <c r="K215" i="1"/>
  <c r="J215" i="1"/>
  <c r="G215" i="1"/>
  <c r="H215" i="1" s="1"/>
  <c r="Q214" i="1"/>
  <c r="K214" i="1"/>
  <c r="J214" i="1"/>
  <c r="G214" i="1"/>
  <c r="H214" i="1" s="1"/>
  <c r="Q213" i="1"/>
  <c r="K213" i="1"/>
  <c r="J213" i="1"/>
  <c r="G213" i="1"/>
  <c r="H213" i="1" s="1"/>
  <c r="K212" i="1"/>
  <c r="J212" i="1"/>
  <c r="G212" i="1"/>
  <c r="H212" i="1" s="1"/>
  <c r="Q211" i="1"/>
  <c r="K211" i="1"/>
  <c r="J211" i="1"/>
  <c r="G211" i="1"/>
  <c r="H211" i="1" s="1"/>
  <c r="Q210" i="1"/>
  <c r="K210" i="1"/>
  <c r="J210" i="1"/>
  <c r="G210" i="1"/>
  <c r="H210" i="1" s="1"/>
  <c r="Q209" i="1"/>
  <c r="K209" i="1"/>
  <c r="J209" i="1"/>
  <c r="G209" i="1"/>
  <c r="H209" i="1" s="1"/>
  <c r="K208" i="1"/>
  <c r="J208" i="1"/>
  <c r="G208" i="1"/>
  <c r="H208" i="1" s="1"/>
  <c r="Q207" i="1"/>
  <c r="K207" i="1"/>
  <c r="J207" i="1"/>
  <c r="G207" i="1"/>
  <c r="H207" i="1" s="1"/>
  <c r="K206" i="1"/>
  <c r="J206" i="1"/>
  <c r="G206" i="1"/>
  <c r="H206" i="1" s="1"/>
  <c r="Q205" i="1"/>
  <c r="K205" i="1"/>
  <c r="J205" i="1"/>
  <c r="G205" i="1"/>
  <c r="H205" i="1" s="1"/>
  <c r="K204" i="1"/>
  <c r="J204" i="1"/>
  <c r="G204" i="1"/>
  <c r="H204" i="1" s="1"/>
  <c r="Q203" i="1"/>
  <c r="K203" i="1"/>
  <c r="J203" i="1"/>
  <c r="G203" i="1"/>
  <c r="H203" i="1" s="1"/>
  <c r="Q202" i="1"/>
  <c r="K202" i="1"/>
  <c r="J202" i="1"/>
  <c r="G202" i="1"/>
  <c r="H202" i="1" s="1"/>
  <c r="K201" i="1"/>
  <c r="J201" i="1"/>
  <c r="G201" i="1"/>
  <c r="H201" i="1" s="1"/>
  <c r="Q200" i="1"/>
  <c r="K200" i="1"/>
  <c r="J200" i="1"/>
  <c r="H200" i="1"/>
  <c r="K199" i="1"/>
  <c r="J199" i="1"/>
  <c r="G199" i="1"/>
  <c r="H199" i="1" s="1"/>
  <c r="K198" i="1"/>
  <c r="J198" i="1"/>
  <c r="G198" i="1"/>
  <c r="H198" i="1" s="1"/>
  <c r="Q197" i="1"/>
  <c r="K197" i="1"/>
  <c r="J197" i="1"/>
  <c r="G197" i="1"/>
  <c r="H197" i="1" s="1"/>
  <c r="Q196" i="1"/>
  <c r="K196" i="1"/>
  <c r="J196" i="1"/>
  <c r="G196" i="1"/>
  <c r="H196" i="1" s="1"/>
  <c r="Q195" i="1"/>
  <c r="K195" i="1"/>
  <c r="J195" i="1"/>
  <c r="G195" i="1"/>
  <c r="H195" i="1" s="1"/>
  <c r="K194" i="1"/>
  <c r="J194" i="1"/>
  <c r="G194" i="1"/>
  <c r="H194" i="1" s="1"/>
  <c r="K185" i="1"/>
  <c r="J185" i="1"/>
  <c r="G185" i="1"/>
  <c r="H185" i="1" s="1"/>
  <c r="K193" i="1"/>
  <c r="J193" i="1"/>
  <c r="G193" i="1"/>
  <c r="K192" i="1"/>
  <c r="J192" i="1"/>
  <c r="G192" i="1"/>
  <c r="H192" i="1" s="1"/>
  <c r="K191" i="1"/>
  <c r="J191" i="1"/>
  <c r="G191" i="1"/>
  <c r="H191" i="1" s="1"/>
  <c r="K190" i="1"/>
  <c r="J190" i="1"/>
  <c r="G190" i="1"/>
  <c r="Q189" i="1"/>
  <c r="K189" i="1"/>
  <c r="J189" i="1"/>
  <c r="G189" i="1"/>
  <c r="H189" i="1" s="1"/>
  <c r="Q188" i="1"/>
  <c r="K188" i="1"/>
  <c r="J188" i="1"/>
  <c r="G188" i="1"/>
  <c r="H188" i="1" s="1"/>
  <c r="K187" i="1"/>
  <c r="J187" i="1"/>
  <c r="G187" i="1"/>
  <c r="Q186" i="1"/>
  <c r="K186" i="1"/>
  <c r="J186" i="1"/>
  <c r="G186" i="1"/>
  <c r="H186" i="1" s="1"/>
  <c r="K184" i="1"/>
  <c r="J184" i="1"/>
  <c r="G184" i="1"/>
  <c r="H184" i="1" s="1"/>
  <c r="K178" i="1"/>
  <c r="J178" i="1"/>
  <c r="G178" i="1"/>
  <c r="H178" i="1" s="1"/>
  <c r="K183" i="1"/>
  <c r="J183" i="1"/>
  <c r="G183" i="1"/>
  <c r="K182" i="1"/>
  <c r="J182" i="1"/>
  <c r="G182" i="1"/>
  <c r="H182" i="1" s="1"/>
  <c r="K181" i="1"/>
  <c r="J181" i="1"/>
  <c r="G181" i="1"/>
  <c r="H181" i="1" s="1"/>
  <c r="K180" i="1"/>
  <c r="J180" i="1"/>
  <c r="G180" i="1"/>
  <c r="Q179" i="1"/>
  <c r="K179" i="1"/>
  <c r="J179" i="1"/>
  <c r="G179" i="1"/>
  <c r="H179" i="1" s="1"/>
  <c r="Q177" i="1"/>
  <c r="K177" i="1"/>
  <c r="J177" i="1"/>
  <c r="G177" i="1"/>
  <c r="H177" i="1" s="1"/>
  <c r="K176" i="1"/>
  <c r="J176" i="1"/>
  <c r="G176" i="1"/>
  <c r="Q175" i="1"/>
  <c r="K175" i="1"/>
  <c r="J175" i="1"/>
  <c r="G175" i="1"/>
  <c r="H175" i="1" s="1"/>
  <c r="K174" i="1"/>
  <c r="J174" i="1"/>
  <c r="G174" i="1"/>
  <c r="H174" i="1" s="1"/>
  <c r="K173" i="1"/>
  <c r="J173" i="1"/>
  <c r="G173" i="1"/>
  <c r="Q172" i="1"/>
  <c r="K172" i="1"/>
  <c r="J172" i="1"/>
  <c r="G172" i="1"/>
  <c r="H172" i="1" s="1"/>
  <c r="Q171" i="1"/>
  <c r="K171" i="1"/>
  <c r="J171" i="1"/>
  <c r="G171" i="1"/>
  <c r="H171" i="1" s="1"/>
  <c r="K170" i="1"/>
  <c r="J170" i="1"/>
  <c r="G170" i="1"/>
  <c r="Q169" i="1"/>
  <c r="K169" i="1"/>
  <c r="J169" i="1"/>
  <c r="G169" i="1"/>
  <c r="H169" i="1" s="1"/>
  <c r="K168" i="1"/>
  <c r="J168" i="1"/>
  <c r="G168" i="1"/>
  <c r="H168" i="1" s="1"/>
  <c r="K167" i="1"/>
  <c r="J167" i="1"/>
  <c r="G167" i="1"/>
  <c r="Q166" i="1"/>
  <c r="K166" i="1"/>
  <c r="J166" i="1"/>
  <c r="G166" i="1"/>
  <c r="H166" i="1" s="1"/>
  <c r="K165" i="1"/>
  <c r="J165" i="1"/>
  <c r="G165" i="1"/>
  <c r="H165" i="1" s="1"/>
  <c r="K164" i="1"/>
  <c r="J164" i="1"/>
  <c r="G164" i="1"/>
  <c r="Q163" i="1"/>
  <c r="K163" i="1"/>
  <c r="J163" i="1"/>
  <c r="G163" i="1"/>
  <c r="H163" i="1" s="1"/>
  <c r="K162" i="1"/>
  <c r="J162" i="1"/>
  <c r="G162" i="1"/>
  <c r="H162" i="1" s="1"/>
  <c r="K161" i="1"/>
  <c r="J161" i="1"/>
  <c r="G161" i="1"/>
  <c r="Q160" i="1"/>
  <c r="K160" i="1"/>
  <c r="J160" i="1"/>
  <c r="G160" i="1"/>
  <c r="H160" i="1" s="1"/>
  <c r="Q159" i="1"/>
  <c r="K159" i="1"/>
  <c r="J159" i="1"/>
  <c r="G159" i="1"/>
  <c r="H159" i="1" s="1"/>
  <c r="K158" i="1"/>
  <c r="J158" i="1"/>
  <c r="G158" i="1"/>
  <c r="K157" i="1"/>
  <c r="J157" i="1"/>
  <c r="G157" i="1"/>
  <c r="H157" i="1" s="1"/>
  <c r="Q156" i="1"/>
  <c r="K156" i="1"/>
  <c r="J156" i="1"/>
  <c r="H156" i="1"/>
  <c r="K155" i="1"/>
  <c r="J155" i="1"/>
  <c r="G155" i="1"/>
  <c r="K154" i="1"/>
  <c r="J154" i="1"/>
  <c r="G154" i="1"/>
  <c r="H154" i="1" s="1"/>
  <c r="K153" i="1"/>
  <c r="J153" i="1"/>
  <c r="G153" i="1"/>
  <c r="H153" i="1" s="1"/>
  <c r="K152" i="1"/>
  <c r="J152" i="1"/>
  <c r="G152" i="1"/>
  <c r="Q151" i="1"/>
  <c r="K151" i="1"/>
  <c r="J151" i="1"/>
  <c r="G151" i="1"/>
  <c r="H151" i="1" s="1"/>
  <c r="Q150" i="1"/>
  <c r="K150" i="1"/>
  <c r="J150" i="1"/>
  <c r="G150" i="1"/>
  <c r="H150" i="1" s="1"/>
  <c r="K149" i="1"/>
  <c r="J149" i="1"/>
  <c r="G149" i="1"/>
  <c r="Q148" i="1"/>
  <c r="K148" i="1"/>
  <c r="J148" i="1"/>
  <c r="G148" i="1"/>
  <c r="H148" i="1" s="1"/>
  <c r="K147" i="1"/>
  <c r="J147" i="1"/>
  <c r="G147" i="1"/>
  <c r="H147" i="1" s="1"/>
  <c r="K146" i="1"/>
  <c r="J146" i="1"/>
  <c r="K145" i="1"/>
  <c r="J145" i="1"/>
  <c r="K143" i="1"/>
  <c r="J143" i="1"/>
  <c r="H143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5" i="1"/>
  <c r="J7" i="1"/>
  <c r="J8" i="1"/>
  <c r="J9" i="1"/>
  <c r="J10" i="1"/>
  <c r="J11" i="1"/>
  <c r="J12" i="1"/>
  <c r="J13" i="1"/>
  <c r="J14" i="1"/>
  <c r="J15" i="1"/>
  <c r="K142" i="1"/>
  <c r="G142" i="1"/>
  <c r="K141" i="1"/>
  <c r="G141" i="1"/>
  <c r="H141" i="1" s="1"/>
  <c r="Q140" i="1"/>
  <c r="K140" i="1"/>
  <c r="G140" i="1"/>
  <c r="H140" i="1" s="1"/>
  <c r="K139" i="1"/>
  <c r="G139" i="1"/>
  <c r="K138" i="1"/>
  <c r="G138" i="1"/>
  <c r="H138" i="1" s="1"/>
  <c r="Q137" i="1"/>
  <c r="K137" i="1"/>
  <c r="G137" i="1"/>
  <c r="H137" i="1" s="1"/>
  <c r="K136" i="1"/>
  <c r="G136" i="1"/>
  <c r="Q135" i="1"/>
  <c r="K135" i="1"/>
  <c r="G135" i="1"/>
  <c r="H135" i="1" s="1"/>
  <c r="Q134" i="1"/>
  <c r="K134" i="1"/>
  <c r="G134" i="1"/>
  <c r="H134" i="1" s="1"/>
  <c r="K133" i="1"/>
  <c r="G133" i="1"/>
  <c r="Q132" i="1"/>
  <c r="K132" i="1"/>
  <c r="G132" i="1"/>
  <c r="H132" i="1" s="1"/>
  <c r="Q131" i="1"/>
  <c r="K131" i="1"/>
  <c r="G131" i="1"/>
  <c r="H131" i="1" s="1"/>
  <c r="K130" i="1"/>
  <c r="G130" i="1"/>
  <c r="Q129" i="1"/>
  <c r="K129" i="1"/>
  <c r="G129" i="1"/>
  <c r="H129" i="1" s="1"/>
  <c r="Q128" i="1"/>
  <c r="K128" i="1"/>
  <c r="G128" i="1"/>
  <c r="H128" i="1" s="1"/>
  <c r="K127" i="1"/>
  <c r="G127" i="1"/>
  <c r="Q126" i="1"/>
  <c r="K126" i="1"/>
  <c r="G126" i="1"/>
  <c r="H126" i="1" s="1"/>
  <c r="Q125" i="1"/>
  <c r="K125" i="1"/>
  <c r="G125" i="1"/>
  <c r="H125" i="1" s="1"/>
  <c r="K124" i="1"/>
  <c r="G124" i="1"/>
  <c r="Q123" i="1"/>
  <c r="K123" i="1"/>
  <c r="G123" i="1"/>
  <c r="H123" i="1" s="1"/>
  <c r="Q122" i="1"/>
  <c r="K122" i="1"/>
  <c r="G122" i="1"/>
  <c r="H122" i="1" s="1"/>
  <c r="K121" i="1"/>
  <c r="G121" i="1"/>
  <c r="Q120" i="1"/>
  <c r="K120" i="1"/>
  <c r="G120" i="1"/>
  <c r="H120" i="1" s="1"/>
  <c r="Q119" i="1"/>
  <c r="K119" i="1"/>
  <c r="G119" i="1"/>
  <c r="H119" i="1" s="1"/>
  <c r="K118" i="1"/>
  <c r="G118" i="1"/>
  <c r="K117" i="1"/>
  <c r="G117" i="1"/>
  <c r="H117" i="1" s="1"/>
  <c r="K116" i="1"/>
  <c r="G116" i="1"/>
  <c r="H116" i="1" s="1"/>
  <c r="K115" i="1"/>
  <c r="G115" i="1"/>
  <c r="K114" i="1"/>
  <c r="G114" i="1"/>
  <c r="H114" i="1" s="1"/>
  <c r="K113" i="1"/>
  <c r="G113" i="1"/>
  <c r="H113" i="1" s="1"/>
  <c r="K112" i="1"/>
  <c r="G112" i="1"/>
  <c r="Q111" i="1"/>
  <c r="K111" i="1"/>
  <c r="G111" i="1"/>
  <c r="H111" i="1" s="1"/>
  <c r="K110" i="1"/>
  <c r="G110" i="1"/>
  <c r="H110" i="1" s="1"/>
  <c r="Q109" i="1"/>
  <c r="K109" i="1"/>
  <c r="G109" i="1"/>
  <c r="H109" i="1" s="1"/>
  <c r="K108" i="1"/>
  <c r="G108" i="1"/>
  <c r="Q107" i="1"/>
  <c r="K107" i="1"/>
  <c r="G107" i="1"/>
  <c r="H107" i="1" s="1"/>
  <c r="K106" i="1"/>
  <c r="G106" i="1"/>
  <c r="H106" i="1" s="1"/>
  <c r="K105" i="1"/>
  <c r="G105" i="1"/>
  <c r="Q104" i="1"/>
  <c r="K104" i="1"/>
  <c r="G104" i="1"/>
  <c r="H104" i="1" s="1"/>
  <c r="K103" i="1"/>
  <c r="G103" i="1"/>
  <c r="H103" i="1" s="1"/>
  <c r="K102" i="1"/>
  <c r="G102" i="1"/>
  <c r="H102" i="1" s="1"/>
  <c r="K101" i="1"/>
  <c r="L101" i="1" s="1"/>
  <c r="O101" i="1" s="1"/>
  <c r="G101" i="1"/>
  <c r="Q100" i="1"/>
  <c r="K100" i="1"/>
  <c r="G100" i="1"/>
  <c r="H100" i="1" s="1"/>
  <c r="K99" i="1"/>
  <c r="G99" i="1"/>
  <c r="H99" i="1" s="1"/>
  <c r="K98" i="1"/>
  <c r="G98" i="1"/>
  <c r="Q97" i="1"/>
  <c r="K97" i="1"/>
  <c r="G97" i="1"/>
  <c r="H97" i="1" s="1"/>
  <c r="Q96" i="1"/>
  <c r="K96" i="1"/>
  <c r="G96" i="1"/>
  <c r="H96" i="1" s="1"/>
  <c r="K95" i="1"/>
  <c r="G95" i="1"/>
  <c r="K94" i="1"/>
  <c r="G94" i="1"/>
  <c r="H94" i="1" s="1"/>
  <c r="Q93" i="1"/>
  <c r="K93" i="1"/>
  <c r="H93" i="1"/>
  <c r="K92" i="1"/>
  <c r="G92" i="1"/>
  <c r="H92" i="1" s="1"/>
  <c r="Q91" i="1"/>
  <c r="K91" i="1"/>
  <c r="G91" i="1"/>
  <c r="H91" i="1" s="1"/>
  <c r="K90" i="1"/>
  <c r="G90" i="1"/>
  <c r="H90" i="1" s="1"/>
  <c r="Q89" i="1"/>
  <c r="K89" i="1"/>
  <c r="G89" i="1"/>
  <c r="H89" i="1" s="1"/>
  <c r="Q88" i="1"/>
  <c r="K88" i="1"/>
  <c r="G88" i="1"/>
  <c r="H88" i="1" s="1"/>
  <c r="Q87" i="1"/>
  <c r="K87" i="1"/>
  <c r="G87" i="1"/>
  <c r="H87" i="1" s="1"/>
  <c r="Q86" i="1"/>
  <c r="K86" i="1"/>
  <c r="G86" i="1"/>
  <c r="H86" i="1" s="1"/>
  <c r="Q85" i="1"/>
  <c r="K85" i="1"/>
  <c r="G85" i="1"/>
  <c r="H85" i="1" s="1"/>
  <c r="Q84" i="1"/>
  <c r="K84" i="1"/>
  <c r="G84" i="1"/>
  <c r="H84" i="1" s="1"/>
  <c r="Q83" i="1"/>
  <c r="K83" i="1"/>
  <c r="G83" i="1"/>
  <c r="H83" i="1" s="1"/>
  <c r="Q82" i="1"/>
  <c r="K82" i="1"/>
  <c r="G82" i="1"/>
  <c r="H82" i="1" s="1"/>
  <c r="Q81" i="1"/>
  <c r="K81" i="1"/>
  <c r="G81" i="1"/>
  <c r="H81" i="1" s="1"/>
  <c r="Q80" i="1"/>
  <c r="K80" i="1"/>
  <c r="G80" i="1"/>
  <c r="H80" i="1" s="1"/>
  <c r="Q79" i="1"/>
  <c r="K79" i="1"/>
  <c r="G79" i="1"/>
  <c r="H79" i="1" s="1"/>
  <c r="Q78" i="1"/>
  <c r="K78" i="1"/>
  <c r="G78" i="1"/>
  <c r="H78" i="1" s="1"/>
  <c r="Q77" i="1"/>
  <c r="K77" i="1"/>
  <c r="G77" i="1"/>
  <c r="H77" i="1" s="1"/>
  <c r="K76" i="1"/>
  <c r="G76" i="1"/>
  <c r="H76" i="1" s="1"/>
  <c r="K75" i="1"/>
  <c r="G75" i="1"/>
  <c r="H75" i="1" s="1"/>
  <c r="K74" i="1"/>
  <c r="G74" i="1"/>
  <c r="H74" i="1" s="1"/>
  <c r="K73" i="1"/>
  <c r="G73" i="1"/>
  <c r="H73" i="1" s="1"/>
  <c r="Q72" i="1"/>
  <c r="K72" i="1"/>
  <c r="G72" i="1"/>
  <c r="H72" i="1" s="1"/>
  <c r="K71" i="1"/>
  <c r="G71" i="1"/>
  <c r="H71" i="1" s="1"/>
  <c r="Q70" i="1"/>
  <c r="K70" i="1"/>
  <c r="G70" i="1"/>
  <c r="H70" i="1" s="1"/>
  <c r="Q69" i="1"/>
  <c r="K69" i="1"/>
  <c r="G69" i="1"/>
  <c r="H69" i="1" s="1"/>
  <c r="K68" i="1"/>
  <c r="G68" i="1"/>
  <c r="H68" i="1" s="1"/>
  <c r="Q67" i="1"/>
  <c r="K67" i="1"/>
  <c r="G67" i="1"/>
  <c r="H67" i="1" s="1"/>
  <c r="K66" i="1"/>
  <c r="G66" i="1"/>
  <c r="H66" i="1" s="1"/>
  <c r="K65" i="1"/>
  <c r="G65" i="1"/>
  <c r="H65" i="1" s="1"/>
  <c r="Q64" i="1"/>
  <c r="K64" i="1"/>
  <c r="G64" i="1"/>
  <c r="H64" i="1" s="1"/>
  <c r="K63" i="1"/>
  <c r="G63" i="1"/>
  <c r="H63" i="1" s="1"/>
  <c r="Q62" i="1"/>
  <c r="K62" i="1"/>
  <c r="G62" i="1"/>
  <c r="H62" i="1" s="1"/>
  <c r="Q61" i="1"/>
  <c r="K61" i="1"/>
  <c r="G61" i="1"/>
  <c r="H61" i="1" s="1"/>
  <c r="K60" i="1"/>
  <c r="G60" i="1"/>
  <c r="H60" i="1" s="1"/>
  <c r="Q59" i="1"/>
  <c r="K59" i="1"/>
  <c r="H59" i="1"/>
  <c r="G11" i="1"/>
  <c r="G12" i="1"/>
  <c r="G13" i="1"/>
  <c r="G14" i="1"/>
  <c r="G15" i="1"/>
  <c r="G16" i="1"/>
  <c r="G17" i="1"/>
  <c r="G18" i="1"/>
  <c r="G19" i="1"/>
  <c r="H19" i="1" s="1"/>
  <c r="G20" i="1"/>
  <c r="G21" i="1"/>
  <c r="G22" i="1"/>
  <c r="G23" i="1"/>
  <c r="G24" i="1"/>
  <c r="G25" i="1"/>
  <c r="G26" i="1"/>
  <c r="H26" i="1" s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H47" i="1" s="1"/>
  <c r="G48" i="1"/>
  <c r="H48" i="1" s="1"/>
  <c r="G49" i="1"/>
  <c r="G50" i="1"/>
  <c r="H50" i="1" s="1"/>
  <c r="G51" i="1"/>
  <c r="H51" i="1" s="1"/>
  <c r="G52" i="1"/>
  <c r="G53" i="1"/>
  <c r="H53" i="1" s="1"/>
  <c r="G54" i="1"/>
  <c r="H54" i="1" s="1"/>
  <c r="G55" i="1"/>
  <c r="G56" i="1"/>
  <c r="H56" i="1" s="1"/>
  <c r="G57" i="1"/>
  <c r="H57" i="1" s="1"/>
  <c r="G58" i="1"/>
  <c r="G10" i="1"/>
  <c r="K26" i="1"/>
  <c r="K19" i="1"/>
  <c r="K58" i="1"/>
  <c r="K57" i="1"/>
  <c r="Q56" i="1"/>
  <c r="K56" i="1"/>
  <c r="K55" i="1"/>
  <c r="K54" i="1"/>
  <c r="Q53" i="1"/>
  <c r="K53" i="1"/>
  <c r="K52" i="1"/>
  <c r="Q51" i="1"/>
  <c r="K51" i="1"/>
  <c r="Q50" i="1"/>
  <c r="K50" i="1"/>
  <c r="K49" i="1"/>
  <c r="Q48" i="1"/>
  <c r="K48" i="1"/>
  <c r="Q47" i="1"/>
  <c r="K47" i="1"/>
  <c r="L6" i="1" l="1"/>
  <c r="O6" i="1" s="1"/>
  <c r="P6" i="1" s="1"/>
  <c r="L235" i="1"/>
  <c r="L237" i="1"/>
  <c r="O237" i="1" s="1"/>
  <c r="P237" i="1" s="1"/>
  <c r="L246" i="1"/>
  <c r="O246" i="1" s="1"/>
  <c r="P246" i="1" s="1"/>
  <c r="L260" i="1"/>
  <c r="L267" i="1"/>
  <c r="L244" i="1"/>
  <c r="O244" i="1" s="1"/>
  <c r="P244" i="1" s="1"/>
  <c r="L227" i="1"/>
  <c r="O227" i="1" s="1"/>
  <c r="P227" i="1" s="1"/>
  <c r="L249" i="1"/>
  <c r="O249" i="1" s="1"/>
  <c r="P249" i="1" s="1"/>
  <c r="L263" i="1"/>
  <c r="L236" i="1"/>
  <c r="L230" i="1"/>
  <c r="L232" i="1"/>
  <c r="L234" i="1"/>
  <c r="O234" i="1" s="1"/>
  <c r="L257" i="1"/>
  <c r="L266" i="1"/>
  <c r="O266" i="1" s="1"/>
  <c r="P266" i="1" s="1"/>
  <c r="L144" i="1"/>
  <c r="O264" i="1"/>
  <c r="P264" i="1" s="1"/>
  <c r="O263" i="1"/>
  <c r="P263" i="1" s="1"/>
  <c r="O226" i="1"/>
  <c r="P226" i="1" s="1"/>
  <c r="O236" i="1"/>
  <c r="P236" i="1" s="1"/>
  <c r="L239" i="1"/>
  <c r="L253" i="1"/>
  <c r="L259" i="1"/>
  <c r="L261" i="1"/>
  <c r="O261" i="1" s="1"/>
  <c r="P261" i="1" s="1"/>
  <c r="L241" i="1"/>
  <c r="L233" i="1"/>
  <c r="L251" i="1"/>
  <c r="O251" i="1" s="1"/>
  <c r="P251" i="1" s="1"/>
  <c r="L242" i="1"/>
  <c r="O242" i="1" s="1"/>
  <c r="P242" i="1" s="1"/>
  <c r="L254" i="1"/>
  <c r="O254" i="1" s="1"/>
  <c r="P254" i="1" s="1"/>
  <c r="L256" i="1"/>
  <c r="O256" i="1" s="1"/>
  <c r="P256" i="1" s="1"/>
  <c r="L262" i="1"/>
  <c r="O262" i="1" s="1"/>
  <c r="L225" i="1"/>
  <c r="O225" i="1" s="1"/>
  <c r="P225" i="1" s="1"/>
  <c r="L238" i="1"/>
  <c r="O238" i="1" s="1"/>
  <c r="P238" i="1" s="1"/>
  <c r="L248" i="1"/>
  <c r="O248" i="1" s="1"/>
  <c r="P248" i="1" s="1"/>
  <c r="L250" i="1"/>
  <c r="L252" i="1"/>
  <c r="O252" i="1" s="1"/>
  <c r="P252" i="1" s="1"/>
  <c r="O255" i="1"/>
  <c r="P255" i="1" s="1"/>
  <c r="O228" i="1"/>
  <c r="P228" i="1" s="1"/>
  <c r="O230" i="1"/>
  <c r="P230" i="1" s="1"/>
  <c r="O232" i="1"/>
  <c r="P232" i="1" s="1"/>
  <c r="O265" i="1"/>
  <c r="P265" i="1" s="1"/>
  <c r="O267" i="1"/>
  <c r="P267" i="1" s="1"/>
  <c r="O271" i="1"/>
  <c r="P271" i="1" s="1"/>
  <c r="O240" i="1"/>
  <c r="P240" i="1" s="1"/>
  <c r="O250" i="1"/>
  <c r="P250" i="1" s="1"/>
  <c r="O260" i="1"/>
  <c r="P260" i="1" s="1"/>
  <c r="O229" i="1"/>
  <c r="P229" i="1" s="1"/>
  <c r="O235" i="1"/>
  <c r="P235" i="1" s="1"/>
  <c r="O269" i="1"/>
  <c r="P269" i="1" s="1"/>
  <c r="O268" i="1"/>
  <c r="P268" i="1" s="1"/>
  <c r="O258" i="1"/>
  <c r="P258" i="1" s="1"/>
  <c r="O231" i="1"/>
  <c r="P231" i="1" s="1"/>
  <c r="O233" i="1"/>
  <c r="P233" i="1" s="1"/>
  <c r="O239" i="1"/>
  <c r="P239" i="1" s="1"/>
  <c r="O253" i="1"/>
  <c r="P253" i="1" s="1"/>
  <c r="O257" i="1"/>
  <c r="P257" i="1" s="1"/>
  <c r="O241" i="1"/>
  <c r="P241" i="1" s="1"/>
  <c r="O245" i="1"/>
  <c r="P245" i="1" s="1"/>
  <c r="O247" i="1"/>
  <c r="P247" i="1" s="1"/>
  <c r="O259" i="1"/>
  <c r="P259" i="1" s="1"/>
  <c r="P243" i="1"/>
  <c r="O270" i="1"/>
  <c r="P270" i="1" s="1"/>
  <c r="P234" i="1"/>
  <c r="O272" i="1"/>
  <c r="P272" i="1" s="1"/>
  <c r="L134" i="1"/>
  <c r="O134" i="1" s="1"/>
  <c r="P134" i="1" s="1"/>
  <c r="L105" i="1"/>
  <c r="O105" i="1" s="1"/>
  <c r="P105" i="1" s="1"/>
  <c r="L133" i="1"/>
  <c r="O133" i="1" s="1"/>
  <c r="P133" i="1" s="1"/>
  <c r="L210" i="1"/>
  <c r="O210" i="1" s="1"/>
  <c r="P210" i="1" s="1"/>
  <c r="L204" i="1"/>
  <c r="O204" i="1" s="1"/>
  <c r="P204" i="1" s="1"/>
  <c r="L195" i="1"/>
  <c r="O195" i="1" s="1"/>
  <c r="P195" i="1" s="1"/>
  <c r="L197" i="1"/>
  <c r="O197" i="1" s="1"/>
  <c r="P197" i="1" s="1"/>
  <c r="L193" i="1"/>
  <c r="O193" i="1" s="1"/>
  <c r="P193" i="1" s="1"/>
  <c r="L199" i="1"/>
  <c r="O199" i="1" s="1"/>
  <c r="P199" i="1" s="1"/>
  <c r="L187" i="1"/>
  <c r="O187" i="1" s="1"/>
  <c r="P187" i="1" s="1"/>
  <c r="L196" i="1"/>
  <c r="O196" i="1" s="1"/>
  <c r="P196" i="1" s="1"/>
  <c r="L216" i="1"/>
  <c r="O216" i="1" s="1"/>
  <c r="P216" i="1" s="1"/>
  <c r="L194" i="1"/>
  <c r="O194" i="1" s="1"/>
  <c r="P194" i="1" s="1"/>
  <c r="L206" i="1"/>
  <c r="O206" i="1" s="1"/>
  <c r="P206" i="1" s="1"/>
  <c r="L208" i="1"/>
  <c r="O208" i="1" s="1"/>
  <c r="P208" i="1" s="1"/>
  <c r="L211" i="1"/>
  <c r="O211" i="1" s="1"/>
  <c r="P211" i="1" s="1"/>
  <c r="L217" i="1"/>
  <c r="O217" i="1" s="1"/>
  <c r="P217" i="1" s="1"/>
  <c r="L222" i="1"/>
  <c r="O222" i="1" s="1"/>
  <c r="P222" i="1" s="1"/>
  <c r="L219" i="1"/>
  <c r="O219" i="1" s="1"/>
  <c r="P219" i="1" s="1"/>
  <c r="L145" i="1"/>
  <c r="O145" i="1" s="1"/>
  <c r="P145" i="1" s="1"/>
  <c r="L155" i="1"/>
  <c r="O155" i="1" s="1"/>
  <c r="P155" i="1" s="1"/>
  <c r="L176" i="1"/>
  <c r="O176" i="1" s="1"/>
  <c r="P176" i="1" s="1"/>
  <c r="L185" i="1"/>
  <c r="O185" i="1" s="1"/>
  <c r="P185" i="1" s="1"/>
  <c r="L201" i="1"/>
  <c r="O201" i="1" s="1"/>
  <c r="P201" i="1" s="1"/>
  <c r="L209" i="1"/>
  <c r="L218" i="1"/>
  <c r="O218" i="1" s="1"/>
  <c r="P218" i="1" s="1"/>
  <c r="L224" i="1"/>
  <c r="L198" i="1"/>
  <c r="O198" i="1" s="1"/>
  <c r="P198" i="1" s="1"/>
  <c r="L220" i="1"/>
  <c r="O220" i="1" s="1"/>
  <c r="P220" i="1" s="1"/>
  <c r="L139" i="1"/>
  <c r="O139" i="1" s="1"/>
  <c r="P139" i="1" s="1"/>
  <c r="L183" i="1"/>
  <c r="O183" i="1" s="1"/>
  <c r="P183" i="1" s="1"/>
  <c r="L186" i="1"/>
  <c r="O186" i="1" s="1"/>
  <c r="P186" i="1" s="1"/>
  <c r="L137" i="1"/>
  <c r="L203" i="1"/>
  <c r="O203" i="1" s="1"/>
  <c r="P203" i="1" s="1"/>
  <c r="L207" i="1"/>
  <c r="O207" i="1" s="1"/>
  <c r="P207" i="1" s="1"/>
  <c r="L212" i="1"/>
  <c r="O212" i="1" s="1"/>
  <c r="L215" i="1"/>
  <c r="O215" i="1" s="1"/>
  <c r="P215" i="1" s="1"/>
  <c r="L221" i="1"/>
  <c r="O221" i="1" s="1"/>
  <c r="P221" i="1" s="1"/>
  <c r="L115" i="1"/>
  <c r="O115" i="1" s="1"/>
  <c r="P115" i="1" s="1"/>
  <c r="L200" i="1"/>
  <c r="O200" i="1" s="1"/>
  <c r="P200" i="1" s="1"/>
  <c r="L184" i="1"/>
  <c r="O184" i="1" s="1"/>
  <c r="P184" i="1" s="1"/>
  <c r="L192" i="1"/>
  <c r="O192" i="1" s="1"/>
  <c r="P192" i="1" s="1"/>
  <c r="L213" i="1"/>
  <c r="O213" i="1" s="1"/>
  <c r="P213" i="1" s="1"/>
  <c r="L223" i="1"/>
  <c r="O223" i="1" s="1"/>
  <c r="P223" i="1" s="1"/>
  <c r="L202" i="1"/>
  <c r="O202" i="1" s="1"/>
  <c r="P202" i="1" s="1"/>
  <c r="L205" i="1"/>
  <c r="O205" i="1" s="1"/>
  <c r="P205" i="1" s="1"/>
  <c r="L214" i="1"/>
  <c r="O214" i="1" s="1"/>
  <c r="P214" i="1" s="1"/>
  <c r="O209" i="1"/>
  <c r="P209" i="1" s="1"/>
  <c r="O224" i="1"/>
  <c r="P224" i="1" s="1"/>
  <c r="L182" i="1"/>
  <c r="O182" i="1" s="1"/>
  <c r="P182" i="1" s="1"/>
  <c r="L180" i="1"/>
  <c r="O180" i="1" s="1"/>
  <c r="P180" i="1" s="1"/>
  <c r="L188" i="1"/>
  <c r="O188" i="1" s="1"/>
  <c r="P188" i="1" s="1"/>
  <c r="L190" i="1"/>
  <c r="O190" i="1" s="1"/>
  <c r="P190" i="1" s="1"/>
  <c r="L181" i="1"/>
  <c r="O181" i="1" s="1"/>
  <c r="P181" i="1" s="1"/>
  <c r="L178" i="1"/>
  <c r="O178" i="1" s="1"/>
  <c r="P178" i="1" s="1"/>
  <c r="L109" i="1"/>
  <c r="O109" i="1" s="1"/>
  <c r="P109" i="1" s="1"/>
  <c r="L164" i="1"/>
  <c r="O164" i="1" s="1"/>
  <c r="P164" i="1" s="1"/>
  <c r="L179" i="1"/>
  <c r="O179" i="1" s="1"/>
  <c r="P179" i="1" s="1"/>
  <c r="L191" i="1"/>
  <c r="O191" i="1" s="1"/>
  <c r="P191" i="1" s="1"/>
  <c r="L112" i="1"/>
  <c r="O112" i="1" s="1"/>
  <c r="P112" i="1" s="1"/>
  <c r="L168" i="1"/>
  <c r="O168" i="1" s="1"/>
  <c r="P168" i="1" s="1"/>
  <c r="L170" i="1"/>
  <c r="O170" i="1" s="1"/>
  <c r="P170" i="1" s="1"/>
  <c r="L175" i="1"/>
  <c r="O175" i="1" s="1"/>
  <c r="P175" i="1" s="1"/>
  <c r="L177" i="1"/>
  <c r="O177" i="1" s="1"/>
  <c r="P177" i="1" s="1"/>
  <c r="L159" i="1"/>
  <c r="O159" i="1" s="1"/>
  <c r="P159" i="1" s="1"/>
  <c r="L136" i="1"/>
  <c r="O136" i="1" s="1"/>
  <c r="P136" i="1" s="1"/>
  <c r="L189" i="1"/>
  <c r="O189" i="1" s="1"/>
  <c r="P189" i="1" s="1"/>
  <c r="L142" i="1"/>
  <c r="O142" i="1" s="1"/>
  <c r="P142" i="1" s="1"/>
  <c r="L118" i="1"/>
  <c r="O118" i="1" s="1"/>
  <c r="L125" i="1"/>
  <c r="O125" i="1" s="1"/>
  <c r="P125" i="1" s="1"/>
  <c r="L169" i="1"/>
  <c r="O169" i="1" s="1"/>
  <c r="P169" i="1" s="1"/>
  <c r="L173" i="1"/>
  <c r="O173" i="1" s="1"/>
  <c r="P173" i="1" s="1"/>
  <c r="L124" i="1"/>
  <c r="O124" i="1" s="1"/>
  <c r="L174" i="1"/>
  <c r="O174" i="1" s="1"/>
  <c r="P174" i="1" s="1"/>
  <c r="L167" i="1"/>
  <c r="O167" i="1" s="1"/>
  <c r="P167" i="1" s="1"/>
  <c r="L172" i="1"/>
  <c r="O172" i="1" s="1"/>
  <c r="P172" i="1" s="1"/>
  <c r="L108" i="1"/>
  <c r="O108" i="1" s="1"/>
  <c r="P108" i="1" s="1"/>
  <c r="L106" i="1"/>
  <c r="O106" i="1" s="1"/>
  <c r="P106" i="1" s="1"/>
  <c r="L143" i="1"/>
  <c r="O143" i="1" s="1"/>
  <c r="P143" i="1" s="1"/>
  <c r="L100" i="1"/>
  <c r="O100" i="1" s="1"/>
  <c r="P100" i="1" s="1"/>
  <c r="L107" i="1"/>
  <c r="O107" i="1" s="1"/>
  <c r="P107" i="1" s="1"/>
  <c r="L110" i="1"/>
  <c r="O110" i="1" s="1"/>
  <c r="P110" i="1" s="1"/>
  <c r="L113" i="1"/>
  <c r="O113" i="1" s="1"/>
  <c r="P113" i="1" s="1"/>
  <c r="L120" i="1"/>
  <c r="O120" i="1" s="1"/>
  <c r="P120" i="1" s="1"/>
  <c r="L171" i="1"/>
  <c r="O171" i="1" s="1"/>
  <c r="P171" i="1" s="1"/>
  <c r="L160" i="1"/>
  <c r="O160" i="1" s="1"/>
  <c r="P160" i="1" s="1"/>
  <c r="L150" i="1"/>
  <c r="O150" i="1" s="1"/>
  <c r="P150" i="1" s="1"/>
  <c r="L157" i="1"/>
  <c r="O157" i="1" s="1"/>
  <c r="P157" i="1" s="1"/>
  <c r="L166" i="1"/>
  <c r="O166" i="1" s="1"/>
  <c r="P166" i="1" s="1"/>
  <c r="L96" i="1"/>
  <c r="O96" i="1" s="1"/>
  <c r="P96" i="1" s="1"/>
  <c r="L99" i="1"/>
  <c r="L102" i="1"/>
  <c r="O102" i="1" s="1"/>
  <c r="P102" i="1" s="1"/>
  <c r="L126" i="1"/>
  <c r="O126" i="1" s="1"/>
  <c r="P126" i="1" s="1"/>
  <c r="L129" i="1"/>
  <c r="O129" i="1" s="1"/>
  <c r="P129" i="1" s="1"/>
  <c r="L132" i="1"/>
  <c r="O132" i="1" s="1"/>
  <c r="P132" i="1" s="1"/>
  <c r="L148" i="1"/>
  <c r="O148" i="1" s="1"/>
  <c r="P148" i="1" s="1"/>
  <c r="L152" i="1"/>
  <c r="O152" i="1" s="1"/>
  <c r="P152" i="1" s="1"/>
  <c r="L161" i="1"/>
  <c r="O161" i="1" s="1"/>
  <c r="P161" i="1" s="1"/>
  <c r="L93" i="1"/>
  <c r="O93" i="1" s="1"/>
  <c r="L121" i="1"/>
  <c r="O121" i="1" s="1"/>
  <c r="P121" i="1" s="1"/>
  <c r="L153" i="1"/>
  <c r="O153" i="1" s="1"/>
  <c r="P153" i="1" s="1"/>
  <c r="L162" i="1"/>
  <c r="O162" i="1" s="1"/>
  <c r="P162" i="1" s="1"/>
  <c r="L97" i="1"/>
  <c r="O97" i="1" s="1"/>
  <c r="L130" i="1"/>
  <c r="O130" i="1" s="1"/>
  <c r="P130" i="1" s="1"/>
  <c r="L98" i="1"/>
  <c r="O98" i="1" s="1"/>
  <c r="P98" i="1" s="1"/>
  <c r="L146" i="1"/>
  <c r="O146" i="1" s="1"/>
  <c r="P146" i="1" s="1"/>
  <c r="L156" i="1"/>
  <c r="O156" i="1" s="1"/>
  <c r="P156" i="1" s="1"/>
  <c r="L158" i="1"/>
  <c r="O158" i="1" s="1"/>
  <c r="P158" i="1" s="1"/>
  <c r="L165" i="1"/>
  <c r="O165" i="1" s="1"/>
  <c r="P165" i="1" s="1"/>
  <c r="L128" i="1"/>
  <c r="O128" i="1" s="1"/>
  <c r="P128" i="1" s="1"/>
  <c r="L131" i="1"/>
  <c r="O131" i="1" s="1"/>
  <c r="P131" i="1" s="1"/>
  <c r="L140" i="1"/>
  <c r="O140" i="1" s="1"/>
  <c r="P140" i="1" s="1"/>
  <c r="L147" i="1"/>
  <c r="O147" i="1" s="1"/>
  <c r="P147" i="1" s="1"/>
  <c r="L154" i="1"/>
  <c r="O154" i="1" s="1"/>
  <c r="P154" i="1" s="1"/>
  <c r="L163" i="1"/>
  <c r="O163" i="1" s="1"/>
  <c r="P163" i="1" s="1"/>
  <c r="L94" i="1"/>
  <c r="O94" i="1" s="1"/>
  <c r="P94" i="1" s="1"/>
  <c r="L116" i="1"/>
  <c r="O116" i="1" s="1"/>
  <c r="P116" i="1" s="1"/>
  <c r="L122" i="1"/>
  <c r="O122" i="1" s="1"/>
  <c r="P122" i="1" s="1"/>
  <c r="L104" i="1"/>
  <c r="O104" i="1" s="1"/>
  <c r="P104" i="1" s="1"/>
  <c r="L117" i="1"/>
  <c r="O117" i="1" s="1"/>
  <c r="P117" i="1" s="1"/>
  <c r="L127" i="1"/>
  <c r="O127" i="1" s="1"/>
  <c r="P127" i="1" s="1"/>
  <c r="L114" i="1"/>
  <c r="O114" i="1" s="1"/>
  <c r="P114" i="1" s="1"/>
  <c r="L123" i="1"/>
  <c r="O123" i="1" s="1"/>
  <c r="P123" i="1" s="1"/>
  <c r="L138" i="1"/>
  <c r="O138" i="1" s="1"/>
  <c r="P138" i="1" s="1"/>
  <c r="L141" i="1"/>
  <c r="O141" i="1" s="1"/>
  <c r="P141" i="1" s="1"/>
  <c r="L151" i="1"/>
  <c r="O151" i="1" s="1"/>
  <c r="P151" i="1" s="1"/>
  <c r="L149" i="1"/>
  <c r="O149" i="1" s="1"/>
  <c r="P149" i="1" s="1"/>
  <c r="L135" i="1"/>
  <c r="P101" i="1"/>
  <c r="L103" i="1"/>
  <c r="O103" i="1" s="1"/>
  <c r="P103" i="1" s="1"/>
  <c r="L119" i="1"/>
  <c r="O119" i="1" s="1"/>
  <c r="P119" i="1" s="1"/>
  <c r="L95" i="1"/>
  <c r="O95" i="1" s="1"/>
  <c r="P95" i="1" s="1"/>
  <c r="L111" i="1"/>
  <c r="O111" i="1" s="1"/>
  <c r="P111" i="1" s="1"/>
  <c r="O137" i="1"/>
  <c r="P137" i="1" s="1"/>
  <c r="O99" i="1"/>
  <c r="P99" i="1" s="1"/>
  <c r="L92" i="1"/>
  <c r="O92" i="1" s="1"/>
  <c r="P92" i="1" s="1"/>
  <c r="L66" i="1"/>
  <c r="O66" i="1" s="1"/>
  <c r="P66" i="1" s="1"/>
  <c r="L72" i="1"/>
  <c r="O72" i="1" s="1"/>
  <c r="P72" i="1" s="1"/>
  <c r="L63" i="1"/>
  <c r="O63" i="1" s="1"/>
  <c r="P63" i="1" s="1"/>
  <c r="L87" i="1"/>
  <c r="O87" i="1" s="1"/>
  <c r="P87" i="1" s="1"/>
  <c r="L86" i="1"/>
  <c r="O86" i="1" s="1"/>
  <c r="P86" i="1" s="1"/>
  <c r="L71" i="1"/>
  <c r="O71" i="1" s="1"/>
  <c r="P71" i="1" s="1"/>
  <c r="L78" i="1"/>
  <c r="O78" i="1" s="1"/>
  <c r="P78" i="1" s="1"/>
  <c r="L73" i="1"/>
  <c r="O73" i="1" s="1"/>
  <c r="P73" i="1" s="1"/>
  <c r="L81" i="1"/>
  <c r="O81" i="1" s="1"/>
  <c r="P81" i="1" s="1"/>
  <c r="L26" i="1"/>
  <c r="O26" i="1" s="1"/>
  <c r="P26" i="1" s="1"/>
  <c r="L59" i="1"/>
  <c r="O59" i="1" s="1"/>
  <c r="P59" i="1" s="1"/>
  <c r="L82" i="1"/>
  <c r="O82" i="1" s="1"/>
  <c r="P82" i="1" s="1"/>
  <c r="L60" i="1"/>
  <c r="O60" i="1" s="1"/>
  <c r="P60" i="1" s="1"/>
  <c r="L68" i="1"/>
  <c r="O68" i="1" s="1"/>
  <c r="P68" i="1" s="1"/>
  <c r="L85" i="1"/>
  <c r="O85" i="1" s="1"/>
  <c r="P85" i="1" s="1"/>
  <c r="L75" i="1"/>
  <c r="O75" i="1" s="1"/>
  <c r="P75" i="1" s="1"/>
  <c r="L80" i="1"/>
  <c r="O80" i="1" s="1"/>
  <c r="P80" i="1" s="1"/>
  <c r="L84" i="1"/>
  <c r="O84" i="1" s="1"/>
  <c r="P84" i="1" s="1"/>
  <c r="L61" i="1"/>
  <c r="O61" i="1" s="1"/>
  <c r="P61" i="1" s="1"/>
  <c r="L65" i="1"/>
  <c r="O65" i="1" s="1"/>
  <c r="P65" i="1" s="1"/>
  <c r="L69" i="1"/>
  <c r="O69" i="1" s="1"/>
  <c r="P69" i="1" s="1"/>
  <c r="L62" i="1"/>
  <c r="O62" i="1" s="1"/>
  <c r="L67" i="1"/>
  <c r="O67" i="1" s="1"/>
  <c r="P67" i="1" s="1"/>
  <c r="L74" i="1"/>
  <c r="O74" i="1" s="1"/>
  <c r="P74" i="1" s="1"/>
  <c r="L77" i="1"/>
  <c r="O77" i="1" s="1"/>
  <c r="P77" i="1" s="1"/>
  <c r="L64" i="1"/>
  <c r="O64" i="1" s="1"/>
  <c r="P64" i="1" s="1"/>
  <c r="L76" i="1"/>
  <c r="O76" i="1" s="1"/>
  <c r="P76" i="1" s="1"/>
  <c r="L89" i="1"/>
  <c r="O89" i="1" s="1"/>
  <c r="P89" i="1" s="1"/>
  <c r="L79" i="1"/>
  <c r="O79" i="1" s="1"/>
  <c r="P79" i="1" s="1"/>
  <c r="L88" i="1"/>
  <c r="O88" i="1" s="1"/>
  <c r="P88" i="1" s="1"/>
  <c r="L70" i="1"/>
  <c r="O70" i="1" s="1"/>
  <c r="P70" i="1" s="1"/>
  <c r="L83" i="1"/>
  <c r="O83" i="1" s="1"/>
  <c r="P83" i="1" s="1"/>
  <c r="L91" i="1"/>
  <c r="O91" i="1" s="1"/>
  <c r="P91" i="1" s="1"/>
  <c r="L90" i="1"/>
  <c r="O90" i="1" s="1"/>
  <c r="P90" i="1" s="1"/>
  <c r="L19" i="1"/>
  <c r="O19" i="1" s="1"/>
  <c r="P19" i="1" s="1"/>
  <c r="L53" i="1"/>
  <c r="O53" i="1" s="1"/>
  <c r="P53" i="1" s="1"/>
  <c r="L56" i="1"/>
  <c r="O56" i="1" s="1"/>
  <c r="P56" i="1" s="1"/>
  <c r="L47" i="1"/>
  <c r="O47" i="1" s="1"/>
  <c r="P47" i="1" s="1"/>
  <c r="L51" i="1"/>
  <c r="O51" i="1" s="1"/>
  <c r="P51" i="1" s="1"/>
  <c r="L49" i="1"/>
  <c r="O49" i="1" s="1"/>
  <c r="P49" i="1" s="1"/>
  <c r="L52" i="1"/>
  <c r="O52" i="1" s="1"/>
  <c r="P52" i="1" s="1"/>
  <c r="L55" i="1"/>
  <c r="O55" i="1" s="1"/>
  <c r="P55" i="1" s="1"/>
  <c r="L54" i="1"/>
  <c r="O54" i="1" s="1"/>
  <c r="P54" i="1" s="1"/>
  <c r="L48" i="1"/>
  <c r="O48" i="1" s="1"/>
  <c r="P48" i="1" s="1"/>
  <c r="L50" i="1"/>
  <c r="O50" i="1" s="1"/>
  <c r="P50" i="1" s="1"/>
  <c r="L57" i="1"/>
  <c r="O57" i="1" s="1"/>
  <c r="P57" i="1" s="1"/>
  <c r="L58" i="1"/>
  <c r="H10" i="1"/>
  <c r="K10" i="1"/>
  <c r="O144" i="1" l="1"/>
  <c r="P144" i="1" s="1"/>
  <c r="R143" i="1" s="1"/>
  <c r="P262" i="1"/>
  <c r="R247" i="1"/>
  <c r="R235" i="1"/>
  <c r="R226" i="1"/>
  <c r="R263" i="1"/>
  <c r="R253" i="1"/>
  <c r="P118" i="1"/>
  <c r="P212" i="1"/>
  <c r="R212" i="1" s="1"/>
  <c r="R194" i="1"/>
  <c r="R208" i="1"/>
  <c r="R219" i="1"/>
  <c r="R200" i="1"/>
  <c r="P93" i="1"/>
  <c r="R184" i="1"/>
  <c r="P124" i="1"/>
  <c r="R168" i="1"/>
  <c r="R174" i="1"/>
  <c r="P97" i="1"/>
  <c r="R156" i="1"/>
  <c r="R147" i="1"/>
  <c r="O135" i="1"/>
  <c r="P135" i="1" s="1"/>
  <c r="R134" i="1" s="1"/>
  <c r="R125" i="1"/>
  <c r="R106" i="1"/>
  <c r="P62" i="1"/>
  <c r="R59" i="1" s="1"/>
  <c r="R87" i="1"/>
  <c r="R68" i="1"/>
  <c r="R75" i="1"/>
  <c r="R81" i="1"/>
  <c r="O58" i="1"/>
  <c r="P58" i="1" s="1"/>
  <c r="L10" i="1"/>
  <c r="O10" i="1" s="1"/>
  <c r="H29" i="1"/>
  <c r="R116" i="1" l="1"/>
  <c r="R93" i="1"/>
  <c r="P10" i="1"/>
  <c r="K8" i="1" l="1"/>
  <c r="L8" i="1" s="1"/>
  <c r="O8" i="1" s="1"/>
  <c r="P8" i="1" s="1"/>
  <c r="K7" i="1"/>
  <c r="L7" i="1" s="1"/>
  <c r="H33" i="1"/>
  <c r="H32" i="1"/>
  <c r="K34" i="1"/>
  <c r="K33" i="1"/>
  <c r="K32" i="1"/>
  <c r="O7" i="1" l="1"/>
  <c r="P7" i="1" s="1"/>
  <c r="K29" i="1" l="1"/>
  <c r="K30" i="1"/>
  <c r="K31" i="1"/>
  <c r="H30" i="1"/>
  <c r="K5" i="1" l="1"/>
  <c r="H5" i="1"/>
  <c r="L5" i="1" l="1"/>
  <c r="O5" i="1" s="1"/>
  <c r="P5" i="1" s="1"/>
  <c r="R5" i="1" s="1"/>
  <c r="Q12" i="1" l="1"/>
  <c r="Q13" i="1"/>
  <c r="Q16" i="1"/>
  <c r="Q20" i="1"/>
  <c r="Q23" i="1"/>
  <c r="Q25" i="1"/>
  <c r="Q27" i="1"/>
  <c r="Q35" i="1"/>
  <c r="Q36" i="1"/>
  <c r="Q38" i="1"/>
  <c r="Q39" i="1"/>
  <c r="Q41" i="1"/>
  <c r="Q42" i="1"/>
  <c r="Q44" i="1"/>
  <c r="Q45" i="1"/>
  <c r="Q9" i="1"/>
  <c r="R50" i="1" l="1"/>
  <c r="L33" i="1"/>
  <c r="O33" i="1" s="1"/>
  <c r="P33" i="1" s="1"/>
  <c r="L32" i="1" l="1"/>
  <c r="O32" i="1" s="1"/>
  <c r="P32" i="1" s="1"/>
  <c r="L34" i="1"/>
  <c r="L30" i="1"/>
  <c r="H45" i="1"/>
  <c r="H44" i="1"/>
  <c r="K46" i="1"/>
  <c r="K45" i="1"/>
  <c r="K44" i="1"/>
  <c r="H42" i="1"/>
  <c r="H41" i="1"/>
  <c r="K43" i="1"/>
  <c r="K42" i="1"/>
  <c r="K41" i="1"/>
  <c r="H39" i="1"/>
  <c r="H38" i="1"/>
  <c r="K40" i="1"/>
  <c r="K39" i="1"/>
  <c r="K38" i="1"/>
  <c r="H36" i="1"/>
  <c r="H35" i="1"/>
  <c r="K37" i="1"/>
  <c r="L37" i="1" s="1"/>
  <c r="K36" i="1"/>
  <c r="K35" i="1"/>
  <c r="H27" i="1"/>
  <c r="H25" i="1"/>
  <c r="H23" i="1"/>
  <c r="H22" i="1"/>
  <c r="H20" i="1"/>
  <c r="H18" i="1"/>
  <c r="H16" i="1"/>
  <c r="H15" i="1"/>
  <c r="K28" i="1"/>
  <c r="L28" i="1" s="1"/>
  <c r="K27" i="1"/>
  <c r="K25" i="1"/>
  <c r="K24" i="1"/>
  <c r="L24" i="1" s="1"/>
  <c r="O24" i="1" s="1"/>
  <c r="P24" i="1" s="1"/>
  <c r="K23" i="1"/>
  <c r="K22" i="1"/>
  <c r="K21" i="1"/>
  <c r="L21" i="1" s="1"/>
  <c r="K20" i="1"/>
  <c r="K18" i="1"/>
  <c r="K15" i="1"/>
  <c r="K16" i="1"/>
  <c r="K17" i="1"/>
  <c r="L17" i="1" s="1"/>
  <c r="O17" i="1" s="1"/>
  <c r="P17" i="1" s="1"/>
  <c r="K12" i="1"/>
  <c r="K13" i="1"/>
  <c r="K14" i="1"/>
  <c r="L14" i="1" s="1"/>
  <c r="H13" i="1"/>
  <c r="H12" i="1"/>
  <c r="K11" i="1"/>
  <c r="L29" i="1" l="1"/>
  <c r="O29" i="1" s="1"/>
  <c r="P29" i="1" s="1"/>
  <c r="O34" i="1"/>
  <c r="P34" i="1" s="1"/>
  <c r="L43" i="1"/>
  <c r="O43" i="1" s="1"/>
  <c r="P43" i="1" s="1"/>
  <c r="L46" i="1"/>
  <c r="O46" i="1" s="1"/>
  <c r="P46" i="1" s="1"/>
  <c r="L42" i="1"/>
  <c r="O42" i="1" s="1"/>
  <c r="P42" i="1" s="1"/>
  <c r="L45" i="1"/>
  <c r="O45" i="1" s="1"/>
  <c r="P45" i="1" s="1"/>
  <c r="O30" i="1"/>
  <c r="P30" i="1" s="1"/>
  <c r="L31" i="1"/>
  <c r="L40" i="1"/>
  <c r="O40" i="1" s="1"/>
  <c r="P40" i="1" s="1"/>
  <c r="L18" i="1"/>
  <c r="O18" i="1" s="1"/>
  <c r="P18" i="1" s="1"/>
  <c r="L25" i="1"/>
  <c r="O25" i="1" s="1"/>
  <c r="P25" i="1" s="1"/>
  <c r="L22" i="1"/>
  <c r="O22" i="1" s="1"/>
  <c r="P22" i="1" s="1"/>
  <c r="L36" i="1"/>
  <c r="O36" i="1" s="1"/>
  <c r="P36" i="1" s="1"/>
  <c r="L39" i="1"/>
  <c r="O39" i="1" s="1"/>
  <c r="P39" i="1" s="1"/>
  <c r="L11" i="1"/>
  <c r="O11" i="1" s="1"/>
  <c r="P11" i="1" s="1"/>
  <c r="L16" i="1"/>
  <c r="L20" i="1"/>
  <c r="O20" i="1" s="1"/>
  <c r="L12" i="1"/>
  <c r="L27" i="1"/>
  <c r="O27" i="1" s="1"/>
  <c r="P27" i="1" s="1"/>
  <c r="L35" i="1"/>
  <c r="L23" i="1"/>
  <c r="O23" i="1" s="1"/>
  <c r="P23" i="1" s="1"/>
  <c r="L13" i="1"/>
  <c r="O13" i="1" s="1"/>
  <c r="P13" i="1" s="1"/>
  <c r="L15" i="1"/>
  <c r="O15" i="1" s="1"/>
  <c r="O21" i="1"/>
  <c r="P21" i="1" s="1"/>
  <c r="O28" i="1"/>
  <c r="P28" i="1" s="1"/>
  <c r="O14" i="1"/>
  <c r="P14" i="1" s="1"/>
  <c r="O37" i="1"/>
  <c r="P37" i="1" s="1"/>
  <c r="K9" i="1"/>
  <c r="L41" i="1" l="1"/>
  <c r="O41" i="1" s="1"/>
  <c r="P41" i="1" s="1"/>
  <c r="L44" i="1"/>
  <c r="O44" i="1" s="1"/>
  <c r="P44" i="1" s="1"/>
  <c r="O31" i="1"/>
  <c r="P31" i="1" s="1"/>
  <c r="O12" i="1"/>
  <c r="P12" i="1" s="1"/>
  <c r="L38" i="1"/>
  <c r="O38" i="1" s="1"/>
  <c r="P38" i="1" s="1"/>
  <c r="O35" i="1"/>
  <c r="P35" i="1" s="1"/>
  <c r="O16" i="1"/>
  <c r="P16" i="1" s="1"/>
  <c r="P15" i="1"/>
  <c r="P20" i="1"/>
  <c r="H9" i="1"/>
  <c r="L9" i="1" s="1"/>
  <c r="R32" i="1" l="1"/>
  <c r="R41" i="1"/>
  <c r="R22" i="1"/>
  <c r="O9" i="1"/>
  <c r="P9" i="1" s="1"/>
  <c r="R9" i="1" s="1"/>
</calcChain>
</file>

<file path=xl/sharedStrings.xml><?xml version="1.0" encoding="utf-8"?>
<sst xmlns="http://schemas.openxmlformats.org/spreadsheetml/2006/main" count="426" uniqueCount="64">
  <si>
    <t>№ помещения</t>
  </si>
  <si>
    <t>Наименование помещения</t>
  </si>
  <si>
    <t>Темп внутреннего воздуха</t>
  </si>
  <si>
    <t>Характеристика ограждения</t>
  </si>
  <si>
    <t>наименование</t>
  </si>
  <si>
    <t>сторона света</t>
  </si>
  <si>
    <t>Площадь F, м2</t>
  </si>
  <si>
    <t>Коэфф-т n</t>
  </si>
  <si>
    <t>Коэфф-т теплопередачи k, Вт/(м2*С)</t>
  </si>
  <si>
    <t>Расчетная разность температур (tв-tн)n</t>
  </si>
  <si>
    <t>Потери, %</t>
  </si>
  <si>
    <t>на стороны света</t>
  </si>
  <si>
    <t>прочие (угловые)</t>
  </si>
  <si>
    <t>Сумма добавочных теплопотерь</t>
  </si>
  <si>
    <t>Теплопотери за счет инфильтрации</t>
  </si>
  <si>
    <t>Общие теплопотери по помещению</t>
  </si>
  <si>
    <t>Размеры</t>
  </si>
  <si>
    <r>
      <t xml:space="preserve">Основные теплопотери Q   </t>
    </r>
    <r>
      <rPr>
        <vertAlign val="subscript"/>
        <sz val="11"/>
        <color theme="1"/>
        <rFont val="Times New Roman"/>
        <family val="1"/>
        <charset val="204"/>
      </rPr>
      <t xml:space="preserve">осн, </t>
    </r>
    <r>
      <rPr>
        <sz val="11"/>
        <color theme="1"/>
        <rFont val="Times New Roman"/>
        <family val="1"/>
        <charset val="204"/>
      </rPr>
      <t>Вт</t>
    </r>
  </si>
  <si>
    <r>
      <t xml:space="preserve">Общие теплопотери Q   </t>
    </r>
    <r>
      <rPr>
        <vertAlign val="subscript"/>
        <sz val="11"/>
        <color theme="1"/>
        <rFont val="Times New Roman"/>
        <family val="1"/>
        <charset val="204"/>
      </rPr>
      <t>общ</t>
    </r>
    <r>
      <rPr>
        <sz val="11"/>
        <color theme="1"/>
        <rFont val="Times New Roman"/>
        <family val="1"/>
        <charset val="204"/>
      </rPr>
      <t>, Вт</t>
    </r>
  </si>
  <si>
    <t>кухня</t>
  </si>
  <si>
    <t>спальня</t>
  </si>
  <si>
    <t>1 кв</t>
  </si>
  <si>
    <t>НС</t>
  </si>
  <si>
    <t>ПЛ</t>
  </si>
  <si>
    <t>ОК</t>
  </si>
  <si>
    <t>2 кв</t>
  </si>
  <si>
    <t>гостиная</t>
  </si>
  <si>
    <t>3 кв</t>
  </si>
  <si>
    <t>4 кв</t>
  </si>
  <si>
    <t>5 кв</t>
  </si>
  <si>
    <t>6 кв</t>
  </si>
  <si>
    <t>7 кв</t>
  </si>
  <si>
    <t>8 кв</t>
  </si>
  <si>
    <t>9 кв</t>
  </si>
  <si>
    <t>10 кв</t>
  </si>
  <si>
    <t>11 кв</t>
  </si>
  <si>
    <t>12 кв</t>
  </si>
  <si>
    <t>13 кв</t>
  </si>
  <si>
    <t>14 кв</t>
  </si>
  <si>
    <t>15 кв</t>
  </si>
  <si>
    <t>16 кв</t>
  </si>
  <si>
    <t>ПТ</t>
  </si>
  <si>
    <t>-</t>
  </si>
  <si>
    <t>подъезд 1</t>
  </si>
  <si>
    <t>подъезд 2</t>
  </si>
  <si>
    <t>Лестничная клетка</t>
  </si>
  <si>
    <t>17 кв</t>
  </si>
  <si>
    <t>18 кв</t>
  </si>
  <si>
    <t>19 кв</t>
  </si>
  <si>
    <t>20 кв</t>
  </si>
  <si>
    <t>21 кв</t>
  </si>
  <si>
    <t>22 кв</t>
  </si>
  <si>
    <t>23 кв</t>
  </si>
  <si>
    <t>24 кв</t>
  </si>
  <si>
    <t>25 кв</t>
  </si>
  <si>
    <t>26 кв</t>
  </si>
  <si>
    <t>27 кв</t>
  </si>
  <si>
    <t>28 кв</t>
  </si>
  <si>
    <t>29 кв</t>
  </si>
  <si>
    <t>30 кв</t>
  </si>
  <si>
    <t>ДВ</t>
  </si>
  <si>
    <t>Общая сумма теплопотерь</t>
  </si>
  <si>
    <t>47,3 кВт</t>
  </si>
  <si>
    <t>РАСЧЕТ ТЕПЛОПОТЕРЬ ПО ОБЪЕКТУ Верхняя тойма дом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</si>
</sst>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1" xfId="0" applyFont="1" applyFill="1" applyBorder="1" applyAlignment="1">
      <alignment horizont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textRotation="90" wrapText="1"/>
    </xf>
    <xf numFmtId="164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164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right"/>
    </xf>
    <xf numFmtId="164" fontId="1" fillId="0" borderId="1" xfId="0" applyNumberFormat="1" applyFont="1" applyFill="1" applyBorder="1"/>
    <xf numFmtId="164" fontId="1" fillId="0" borderId="4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164" fontId="1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4"/>
  <sheetViews>
    <sheetView tabSelected="1" zoomScaleNormal="100" workbookViewId="0">
      <selection sqref="A1:R1"/>
    </sheetView>
  </sheetViews>
  <sheetFormatPr defaultRowHeight="15" x14ac:dyDescent="0.25"/>
  <cols>
    <col min="1" max="1" width="15.28515625" style="2" customWidth="1"/>
    <col min="2" max="2" width="18.140625" style="2" customWidth="1"/>
    <col min="3" max="4" width="9.140625" style="28"/>
    <col min="5" max="6" width="9.140625" style="2"/>
    <col min="7" max="7" width="9.140625" style="29"/>
    <col min="8" max="8" width="9.140625" style="30"/>
    <col min="9" max="9" width="9.140625" style="28"/>
    <col min="10" max="10" width="12.85546875" style="29" customWidth="1"/>
    <col min="11" max="11" width="12.7109375" style="28" customWidth="1"/>
    <col min="12" max="12" width="10.7109375" style="30" customWidth="1"/>
    <col min="13" max="14" width="9.140625" style="28"/>
    <col min="15" max="16" width="9.140625" style="30"/>
    <col min="17" max="17" width="9.140625" style="28"/>
    <col min="18" max="18" width="16.28515625" style="2" customWidth="1"/>
    <col min="19" max="16384" width="9.140625" style="2"/>
  </cols>
  <sheetData>
    <row r="1" spans="1:18" ht="30.75" customHeight="1" x14ac:dyDescent="0.25">
      <c r="A1" s="1" t="s">
        <v>63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6.5" customHeight="1" x14ac:dyDescent="0.25">
      <c r="A2" s="3" t="s">
        <v>0</v>
      </c>
      <c r="B2" s="4" t="s">
        <v>1</v>
      </c>
      <c r="C2" s="3" t="s">
        <v>2</v>
      </c>
      <c r="D2" s="5" t="s">
        <v>3</v>
      </c>
      <c r="E2" s="5"/>
      <c r="F2" s="5"/>
      <c r="G2" s="5"/>
      <c r="H2" s="5"/>
      <c r="I2" s="5"/>
      <c r="J2" s="6" t="s">
        <v>8</v>
      </c>
      <c r="K2" s="3" t="s">
        <v>9</v>
      </c>
      <c r="L2" s="7" t="s">
        <v>17</v>
      </c>
      <c r="M2" s="5" t="s">
        <v>10</v>
      </c>
      <c r="N2" s="5"/>
      <c r="O2" s="7" t="s">
        <v>13</v>
      </c>
      <c r="P2" s="7" t="s">
        <v>18</v>
      </c>
      <c r="Q2" s="3" t="s">
        <v>14</v>
      </c>
      <c r="R2" s="3" t="s">
        <v>15</v>
      </c>
    </row>
    <row r="3" spans="1:18" ht="136.5" customHeight="1" x14ac:dyDescent="0.25">
      <c r="A3" s="3"/>
      <c r="B3" s="4"/>
      <c r="C3" s="3"/>
      <c r="D3" s="8" t="s">
        <v>4</v>
      </c>
      <c r="E3" s="8" t="s">
        <v>5</v>
      </c>
      <c r="F3" s="5" t="s">
        <v>16</v>
      </c>
      <c r="G3" s="5"/>
      <c r="H3" s="9" t="s">
        <v>6</v>
      </c>
      <c r="I3" s="8" t="s">
        <v>7</v>
      </c>
      <c r="J3" s="6"/>
      <c r="K3" s="3"/>
      <c r="L3" s="7"/>
      <c r="M3" s="8" t="s">
        <v>11</v>
      </c>
      <c r="N3" s="8" t="s">
        <v>12</v>
      </c>
      <c r="O3" s="7"/>
      <c r="P3" s="7"/>
      <c r="Q3" s="3"/>
      <c r="R3" s="3"/>
    </row>
    <row r="4" spans="1:18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5">
        <v>6</v>
      </c>
      <c r="G4" s="5"/>
      <c r="H4" s="11">
        <v>7</v>
      </c>
      <c r="I4" s="10">
        <v>8</v>
      </c>
      <c r="J4" s="12">
        <v>9</v>
      </c>
      <c r="K4" s="10">
        <v>10</v>
      </c>
      <c r="L4" s="11">
        <v>11</v>
      </c>
      <c r="M4" s="10">
        <v>12</v>
      </c>
      <c r="N4" s="10">
        <v>13</v>
      </c>
      <c r="O4" s="11">
        <v>14</v>
      </c>
      <c r="P4" s="11">
        <v>15</v>
      </c>
      <c r="Q4" s="10">
        <v>16</v>
      </c>
      <c r="R4" s="10">
        <v>17</v>
      </c>
    </row>
    <row r="5" spans="1:18" ht="28.5" customHeight="1" x14ac:dyDescent="0.25">
      <c r="A5" s="13" t="s">
        <v>45</v>
      </c>
      <c r="B5" s="14" t="s">
        <v>43</v>
      </c>
      <c r="C5" s="10">
        <v>21</v>
      </c>
      <c r="D5" s="10" t="s">
        <v>22</v>
      </c>
      <c r="E5" s="15"/>
      <c r="F5" s="15">
        <v>2.64</v>
      </c>
      <c r="G5" s="16">
        <v>7.5</v>
      </c>
      <c r="H5" s="17">
        <f>F5*G5</f>
        <v>19.8</v>
      </c>
      <c r="I5" s="10">
        <v>1</v>
      </c>
      <c r="J5" s="16" t="str">
        <f t="shared" ref="J5:J69" si="0">IF(D5="НС","0,2826",IF(D5="ОК","1,3513","0,2151"))</f>
        <v>0,2826</v>
      </c>
      <c r="K5" s="10">
        <f t="shared" ref="K5" si="1">C5+34</f>
        <v>55</v>
      </c>
      <c r="L5" s="17">
        <f t="shared" ref="L5" si="2">H5*I5*J5*K5</f>
        <v>307.75139999999999</v>
      </c>
      <c r="M5" s="10">
        <v>10</v>
      </c>
      <c r="N5" s="10">
        <v>5</v>
      </c>
      <c r="O5" s="17">
        <f t="shared" ref="O5" si="3">(L5/100)+(L5/200)</f>
        <v>4.6162709999999993</v>
      </c>
      <c r="P5" s="17">
        <f t="shared" ref="P5" si="4">L5+O5</f>
        <v>312.36767099999997</v>
      </c>
      <c r="Q5" s="10" t="s">
        <v>42</v>
      </c>
      <c r="R5" s="18">
        <f>SUM(P5:P8)</f>
        <v>1000.0815848100001</v>
      </c>
    </row>
    <row r="6" spans="1:18" ht="28.5" customHeight="1" x14ac:dyDescent="0.25">
      <c r="A6" s="19"/>
      <c r="B6" s="20"/>
      <c r="C6" s="10">
        <v>21</v>
      </c>
      <c r="D6" s="10" t="s">
        <v>60</v>
      </c>
      <c r="E6" s="15"/>
      <c r="F6" s="15">
        <v>1.31</v>
      </c>
      <c r="G6" s="16">
        <v>2.1</v>
      </c>
      <c r="H6" s="17">
        <f>F6*G6</f>
        <v>2.7510000000000003</v>
      </c>
      <c r="I6" s="10">
        <v>1</v>
      </c>
      <c r="J6" s="16">
        <v>1.1628000000000001</v>
      </c>
      <c r="K6" s="10">
        <f t="shared" ref="K6" si="5">C6+34</f>
        <v>55</v>
      </c>
      <c r="L6" s="17">
        <f t="shared" ref="L6" si="6">H6*I6*J6*K6</f>
        <v>175.93745400000003</v>
      </c>
      <c r="M6" s="10">
        <v>10</v>
      </c>
      <c r="N6" s="10">
        <v>5</v>
      </c>
      <c r="O6" s="17">
        <f t="shared" ref="O6" si="7">(L6/100)+(L6/200)</f>
        <v>2.6390618100000003</v>
      </c>
      <c r="P6" s="17">
        <f t="shared" ref="P6" si="8">L6+O6</f>
        <v>178.57651581000002</v>
      </c>
      <c r="Q6" s="10" t="s">
        <v>42</v>
      </c>
      <c r="R6" s="21"/>
    </row>
    <row r="7" spans="1:18" x14ac:dyDescent="0.25">
      <c r="A7" s="19"/>
      <c r="B7" s="20"/>
      <c r="C7" s="10">
        <v>21</v>
      </c>
      <c r="D7" s="10" t="s">
        <v>23</v>
      </c>
      <c r="E7" s="15"/>
      <c r="F7" s="15"/>
      <c r="G7" s="16"/>
      <c r="H7" s="17">
        <v>21.2</v>
      </c>
      <c r="I7" s="10">
        <v>1</v>
      </c>
      <c r="J7" s="16" t="str">
        <f t="shared" si="0"/>
        <v>0,2151</v>
      </c>
      <c r="K7" s="10">
        <f t="shared" ref="K7" si="9">C7+34</f>
        <v>55</v>
      </c>
      <c r="L7" s="17">
        <f t="shared" ref="L7" si="10">H7*I7*J7*K7</f>
        <v>250.80660000000003</v>
      </c>
      <c r="M7" s="10">
        <v>10</v>
      </c>
      <c r="N7" s="10">
        <v>5</v>
      </c>
      <c r="O7" s="17">
        <f t="shared" ref="O7" si="11">(L7/100)+(L7/200)</f>
        <v>3.7620990000000005</v>
      </c>
      <c r="P7" s="17">
        <f t="shared" ref="P7" si="12">L7+O7</f>
        <v>254.56869900000004</v>
      </c>
      <c r="Q7" s="10"/>
      <c r="R7" s="21"/>
    </row>
    <row r="8" spans="1:18" x14ac:dyDescent="0.25">
      <c r="A8" s="19"/>
      <c r="B8" s="20"/>
      <c r="C8" s="10">
        <v>21</v>
      </c>
      <c r="D8" s="10" t="s">
        <v>41</v>
      </c>
      <c r="E8" s="15"/>
      <c r="F8" s="15"/>
      <c r="G8" s="16"/>
      <c r="H8" s="17">
        <v>21.2</v>
      </c>
      <c r="I8" s="10">
        <v>1</v>
      </c>
      <c r="J8" s="16" t="str">
        <f t="shared" si="0"/>
        <v>0,2151</v>
      </c>
      <c r="K8" s="10">
        <f t="shared" ref="K8" si="13">C8+34</f>
        <v>55</v>
      </c>
      <c r="L8" s="17">
        <f t="shared" ref="L8" si="14">H8*I8*J8*K8</f>
        <v>250.80660000000003</v>
      </c>
      <c r="M8" s="10">
        <v>10</v>
      </c>
      <c r="N8" s="10">
        <v>5</v>
      </c>
      <c r="O8" s="17">
        <f t="shared" ref="O8" si="15">(L8/100)+(L8/200)</f>
        <v>3.7620990000000005</v>
      </c>
      <c r="P8" s="17">
        <f t="shared" ref="P8" si="16">L8+O8</f>
        <v>254.56869900000004</v>
      </c>
      <c r="Q8" s="10"/>
      <c r="R8" s="21"/>
    </row>
    <row r="9" spans="1:18" x14ac:dyDescent="0.25">
      <c r="A9" s="22" t="s">
        <v>21</v>
      </c>
      <c r="B9" s="5" t="s">
        <v>19</v>
      </c>
      <c r="C9" s="10">
        <v>21</v>
      </c>
      <c r="D9" s="10" t="s">
        <v>22</v>
      </c>
      <c r="E9" s="15"/>
      <c r="F9" s="15">
        <v>2.9550000000000001</v>
      </c>
      <c r="G9" s="12">
        <v>2.5</v>
      </c>
      <c r="H9" s="17">
        <f t="shared" ref="H9:H10" si="17">F9*G9</f>
        <v>7.3875000000000002</v>
      </c>
      <c r="I9" s="10">
        <v>1</v>
      </c>
      <c r="J9" s="16" t="str">
        <f t="shared" si="0"/>
        <v>0,2826</v>
      </c>
      <c r="K9" s="10">
        <f>C9+34</f>
        <v>55</v>
      </c>
      <c r="L9" s="17">
        <f>H9*I9*J9*K9</f>
        <v>114.82391250000001</v>
      </c>
      <c r="M9" s="10">
        <v>10</v>
      </c>
      <c r="N9" s="10">
        <v>5</v>
      </c>
      <c r="O9" s="17">
        <f>(L9/100)+(L9/200)</f>
        <v>1.7223586875000003</v>
      </c>
      <c r="P9" s="17">
        <f>L9+O9</f>
        <v>116.54627118750001</v>
      </c>
      <c r="Q9" s="10" t="str">
        <f>IF(D9="НС","-",60)</f>
        <v>-</v>
      </c>
      <c r="R9" s="23">
        <f>SUM(P9:P21)+Q10+Q13+Q16+Q20</f>
        <v>2138.4456038624999</v>
      </c>
    </row>
    <row r="10" spans="1:18" x14ac:dyDescent="0.25">
      <c r="A10" s="22"/>
      <c r="B10" s="5"/>
      <c r="C10" s="10">
        <v>21</v>
      </c>
      <c r="D10" s="10" t="s">
        <v>24</v>
      </c>
      <c r="E10" s="15"/>
      <c r="F10" s="15">
        <v>1.51</v>
      </c>
      <c r="G10" s="12" t="str">
        <f>IF(D10="НС","2,5",IF(D10="ОК","1,5","-"))</f>
        <v>1,5</v>
      </c>
      <c r="H10" s="17">
        <f t="shared" si="17"/>
        <v>2.2650000000000001</v>
      </c>
      <c r="I10" s="10">
        <v>1</v>
      </c>
      <c r="J10" s="16" t="str">
        <f t="shared" si="0"/>
        <v>1,3513</v>
      </c>
      <c r="K10" s="10">
        <f t="shared" ref="K10:K46" si="18">C10+34</f>
        <v>55</v>
      </c>
      <c r="L10" s="17">
        <f t="shared" ref="L10" si="19">H10*I10*J10*K10</f>
        <v>168.33819750000001</v>
      </c>
      <c r="M10" s="10">
        <v>10</v>
      </c>
      <c r="N10" s="10">
        <v>5</v>
      </c>
      <c r="O10" s="17">
        <f t="shared" ref="O10" si="20">(L10/100)+(L10/200)</f>
        <v>2.5250729625000004</v>
      </c>
      <c r="P10" s="17">
        <f t="shared" ref="P10:P41" si="21">L10+O10</f>
        <v>170.8632704625</v>
      </c>
      <c r="Q10" s="10">
        <v>60</v>
      </c>
      <c r="R10" s="23"/>
    </row>
    <row r="11" spans="1:18" x14ac:dyDescent="0.25">
      <c r="A11" s="22"/>
      <c r="B11" s="5"/>
      <c r="C11" s="10">
        <v>21</v>
      </c>
      <c r="D11" s="10" t="s">
        <v>23</v>
      </c>
      <c r="E11" s="15"/>
      <c r="F11" s="15"/>
      <c r="G11" s="12" t="str">
        <f t="shared" ref="G11:G58" si="22">IF(D11="НС","2,5",IF(D11="ОК","1,5","-"))</f>
        <v>-</v>
      </c>
      <c r="H11" s="17">
        <v>8.01</v>
      </c>
      <c r="I11" s="10">
        <v>1</v>
      </c>
      <c r="J11" s="16" t="str">
        <f t="shared" si="0"/>
        <v>0,2151</v>
      </c>
      <c r="K11" s="10">
        <f t="shared" si="18"/>
        <v>55</v>
      </c>
      <c r="L11" s="17">
        <f t="shared" ref="L11:L41" si="23">H11*I11*J11*K11</f>
        <v>94.762305000000012</v>
      </c>
      <c r="M11" s="10">
        <v>10</v>
      </c>
      <c r="N11" s="10">
        <v>5</v>
      </c>
      <c r="O11" s="17">
        <f t="shared" ref="O11:O41" si="24">(L11/100)+(L11/200)</f>
        <v>1.4214345750000001</v>
      </c>
      <c r="P11" s="17">
        <f t="shared" si="21"/>
        <v>96.183739575000018</v>
      </c>
      <c r="Q11" s="10" t="s">
        <v>42</v>
      </c>
      <c r="R11" s="23"/>
    </row>
    <row r="12" spans="1:18" x14ac:dyDescent="0.25">
      <c r="A12" s="22"/>
      <c r="B12" s="5" t="s">
        <v>20</v>
      </c>
      <c r="C12" s="10">
        <v>21</v>
      </c>
      <c r="D12" s="10" t="s">
        <v>22</v>
      </c>
      <c r="E12" s="15"/>
      <c r="F12" s="15">
        <v>2.4500000000000002</v>
      </c>
      <c r="G12" s="12" t="str">
        <f t="shared" si="22"/>
        <v>2,5</v>
      </c>
      <c r="H12" s="17">
        <f>F12*G12</f>
        <v>6.125</v>
      </c>
      <c r="I12" s="10">
        <v>1</v>
      </c>
      <c r="J12" s="16" t="str">
        <f t="shared" si="0"/>
        <v>0,2826</v>
      </c>
      <c r="K12" s="10">
        <f t="shared" si="18"/>
        <v>55</v>
      </c>
      <c r="L12" s="17">
        <f t="shared" si="23"/>
        <v>95.200874999999996</v>
      </c>
      <c r="M12" s="10">
        <v>10</v>
      </c>
      <c r="N12" s="10">
        <v>5</v>
      </c>
      <c r="O12" s="17">
        <f t="shared" si="24"/>
        <v>1.4280131249999999</v>
      </c>
      <c r="P12" s="17">
        <f t="shared" ref="P12" si="25">L12+O12</f>
        <v>96.628888125000003</v>
      </c>
      <c r="Q12" s="10" t="str">
        <f t="shared" ref="Q12:Q41" si="26">IF(D12="НС","-",60)</f>
        <v>-</v>
      </c>
      <c r="R12" s="23"/>
    </row>
    <row r="13" spans="1:18" x14ac:dyDescent="0.25">
      <c r="A13" s="22"/>
      <c r="B13" s="5"/>
      <c r="C13" s="10">
        <v>21</v>
      </c>
      <c r="D13" s="10" t="s">
        <v>24</v>
      </c>
      <c r="E13" s="15"/>
      <c r="F13" s="15">
        <v>1.51</v>
      </c>
      <c r="G13" s="12" t="str">
        <f t="shared" si="22"/>
        <v>1,5</v>
      </c>
      <c r="H13" s="17">
        <f>F13*G13</f>
        <v>2.2650000000000001</v>
      </c>
      <c r="I13" s="10">
        <v>1</v>
      </c>
      <c r="J13" s="16" t="str">
        <f t="shared" si="0"/>
        <v>1,3513</v>
      </c>
      <c r="K13" s="10">
        <f t="shared" si="18"/>
        <v>55</v>
      </c>
      <c r="L13" s="17">
        <f t="shared" si="23"/>
        <v>168.33819750000001</v>
      </c>
      <c r="M13" s="10">
        <v>10</v>
      </c>
      <c r="N13" s="10">
        <v>5</v>
      </c>
      <c r="O13" s="17">
        <f t="shared" si="24"/>
        <v>2.5250729625000004</v>
      </c>
      <c r="P13" s="17">
        <f t="shared" si="21"/>
        <v>170.8632704625</v>
      </c>
      <c r="Q13" s="10">
        <f t="shared" si="26"/>
        <v>60</v>
      </c>
      <c r="R13" s="23"/>
    </row>
    <row r="14" spans="1:18" x14ac:dyDescent="0.25">
      <c r="A14" s="22"/>
      <c r="B14" s="5"/>
      <c r="C14" s="10">
        <v>21</v>
      </c>
      <c r="D14" s="10" t="s">
        <v>23</v>
      </c>
      <c r="E14" s="15"/>
      <c r="F14" s="15"/>
      <c r="G14" s="12" t="str">
        <f t="shared" si="22"/>
        <v>-</v>
      </c>
      <c r="H14" s="17">
        <v>9.17</v>
      </c>
      <c r="I14" s="10">
        <v>1</v>
      </c>
      <c r="J14" s="16" t="str">
        <f t="shared" si="0"/>
        <v>0,2151</v>
      </c>
      <c r="K14" s="10">
        <f t="shared" si="18"/>
        <v>55</v>
      </c>
      <c r="L14" s="17">
        <f t="shared" si="23"/>
        <v>108.485685</v>
      </c>
      <c r="M14" s="10">
        <v>10</v>
      </c>
      <c r="N14" s="10">
        <v>5</v>
      </c>
      <c r="O14" s="17">
        <f t="shared" si="24"/>
        <v>1.627285275</v>
      </c>
      <c r="P14" s="17">
        <f t="shared" si="21"/>
        <v>110.11297027500001</v>
      </c>
      <c r="Q14" s="10"/>
      <c r="R14" s="23"/>
    </row>
    <row r="15" spans="1:18" x14ac:dyDescent="0.25">
      <c r="A15" s="22"/>
      <c r="B15" s="5" t="s">
        <v>20</v>
      </c>
      <c r="C15" s="10">
        <v>21</v>
      </c>
      <c r="D15" s="10" t="s">
        <v>22</v>
      </c>
      <c r="E15" s="15"/>
      <c r="F15" s="15">
        <v>2.5499999999999998</v>
      </c>
      <c r="G15" s="12" t="str">
        <f t="shared" si="22"/>
        <v>2,5</v>
      </c>
      <c r="H15" s="17">
        <f>F15*G15</f>
        <v>6.375</v>
      </c>
      <c r="I15" s="10">
        <v>1</v>
      </c>
      <c r="J15" s="16" t="str">
        <f>IF(D15="НС","0,2826",IF(D15="ОК","1,3513","0,2151"))</f>
        <v>0,2826</v>
      </c>
      <c r="K15" s="10">
        <f t="shared" si="18"/>
        <v>55</v>
      </c>
      <c r="L15" s="17">
        <f t="shared" si="23"/>
        <v>99.086625000000012</v>
      </c>
      <c r="M15" s="10">
        <v>10</v>
      </c>
      <c r="N15" s="10">
        <v>5</v>
      </c>
      <c r="O15" s="17">
        <f t="shared" si="24"/>
        <v>1.4862993750000002</v>
      </c>
      <c r="P15" s="17">
        <f t="shared" si="21"/>
        <v>100.57292437500001</v>
      </c>
      <c r="Q15" s="10"/>
      <c r="R15" s="23"/>
    </row>
    <row r="16" spans="1:18" x14ac:dyDescent="0.25">
      <c r="A16" s="22"/>
      <c r="B16" s="5"/>
      <c r="C16" s="10">
        <v>21</v>
      </c>
      <c r="D16" s="10" t="s">
        <v>24</v>
      </c>
      <c r="E16" s="15"/>
      <c r="F16" s="15">
        <v>1.51</v>
      </c>
      <c r="G16" s="12" t="str">
        <f t="shared" si="22"/>
        <v>1,5</v>
      </c>
      <c r="H16" s="17">
        <f t="shared" ref="H16" si="27">F16*G16</f>
        <v>2.2650000000000001</v>
      </c>
      <c r="I16" s="10">
        <v>1</v>
      </c>
      <c r="J16" s="16" t="str">
        <f t="shared" si="0"/>
        <v>1,3513</v>
      </c>
      <c r="K16" s="10">
        <f t="shared" si="18"/>
        <v>55</v>
      </c>
      <c r="L16" s="17">
        <f t="shared" si="23"/>
        <v>168.33819750000001</v>
      </c>
      <c r="M16" s="10">
        <v>10</v>
      </c>
      <c r="N16" s="10">
        <v>5</v>
      </c>
      <c r="O16" s="17">
        <f t="shared" si="24"/>
        <v>2.5250729625000004</v>
      </c>
      <c r="P16" s="17">
        <f t="shared" si="21"/>
        <v>170.8632704625</v>
      </c>
      <c r="Q16" s="10">
        <f t="shared" si="26"/>
        <v>60</v>
      </c>
      <c r="R16" s="23"/>
    </row>
    <row r="17" spans="1:18" x14ac:dyDescent="0.25">
      <c r="A17" s="22"/>
      <c r="B17" s="5"/>
      <c r="C17" s="10">
        <v>21</v>
      </c>
      <c r="D17" s="10" t="s">
        <v>23</v>
      </c>
      <c r="E17" s="15"/>
      <c r="F17" s="15"/>
      <c r="G17" s="12" t="str">
        <f t="shared" si="22"/>
        <v>-</v>
      </c>
      <c r="H17" s="17">
        <v>10.119999999999999</v>
      </c>
      <c r="I17" s="10">
        <v>1</v>
      </c>
      <c r="J17" s="16" t="str">
        <f t="shared" si="0"/>
        <v>0,2151</v>
      </c>
      <c r="K17" s="10">
        <f t="shared" si="18"/>
        <v>55</v>
      </c>
      <c r="L17" s="17">
        <f t="shared" si="23"/>
        <v>119.72466</v>
      </c>
      <c r="M17" s="10">
        <v>10</v>
      </c>
      <c r="N17" s="10">
        <v>5</v>
      </c>
      <c r="O17" s="17">
        <f t="shared" si="24"/>
        <v>1.7958699</v>
      </c>
      <c r="P17" s="17">
        <f t="shared" si="21"/>
        <v>121.5205299</v>
      </c>
      <c r="Q17" s="10"/>
      <c r="R17" s="23"/>
    </row>
    <row r="18" spans="1:18" x14ac:dyDescent="0.25">
      <c r="A18" s="22"/>
      <c r="B18" s="5" t="s">
        <v>26</v>
      </c>
      <c r="C18" s="10">
        <v>21</v>
      </c>
      <c r="D18" s="10" t="s">
        <v>22</v>
      </c>
      <c r="E18" s="15"/>
      <c r="F18" s="15">
        <v>3.25</v>
      </c>
      <c r="G18" s="12" t="str">
        <f t="shared" si="22"/>
        <v>2,5</v>
      </c>
      <c r="H18" s="17">
        <f>F18*G18</f>
        <v>8.125</v>
      </c>
      <c r="I18" s="10">
        <v>1</v>
      </c>
      <c r="J18" s="16" t="str">
        <f t="shared" si="0"/>
        <v>0,2826</v>
      </c>
      <c r="K18" s="10">
        <f t="shared" si="18"/>
        <v>55</v>
      </c>
      <c r="L18" s="17">
        <f t="shared" si="23"/>
        <v>126.28687499999999</v>
      </c>
      <c r="M18" s="10">
        <v>10</v>
      </c>
      <c r="N18" s="10">
        <v>5</v>
      </c>
      <c r="O18" s="17">
        <f t="shared" si="24"/>
        <v>1.894303125</v>
      </c>
      <c r="P18" s="17">
        <f t="shared" si="21"/>
        <v>128.181178125</v>
      </c>
      <c r="Q18" s="10"/>
      <c r="R18" s="23"/>
    </row>
    <row r="19" spans="1:18" x14ac:dyDescent="0.25">
      <c r="A19" s="22"/>
      <c r="B19" s="5"/>
      <c r="C19" s="10">
        <v>21</v>
      </c>
      <c r="D19" s="10" t="s">
        <v>22</v>
      </c>
      <c r="E19" s="15"/>
      <c r="F19" s="15">
        <v>5.28</v>
      </c>
      <c r="G19" s="12" t="str">
        <f t="shared" si="22"/>
        <v>2,5</v>
      </c>
      <c r="H19" s="17">
        <f>F19*G19</f>
        <v>13.200000000000001</v>
      </c>
      <c r="I19" s="10">
        <v>1</v>
      </c>
      <c r="J19" s="16" t="str">
        <f t="shared" si="0"/>
        <v>0,2826</v>
      </c>
      <c r="K19" s="10">
        <f t="shared" ref="K19" si="28">C19+34</f>
        <v>55</v>
      </c>
      <c r="L19" s="17">
        <f t="shared" ref="L19" si="29">H19*I19*J19*K19</f>
        <v>205.16760000000005</v>
      </c>
      <c r="M19" s="10">
        <v>10</v>
      </c>
      <c r="N19" s="10">
        <v>5</v>
      </c>
      <c r="O19" s="17">
        <f t="shared" ref="O19" si="30">(L19/100)+(L19/200)</f>
        <v>3.0775140000000007</v>
      </c>
      <c r="P19" s="17">
        <f t="shared" ref="P19" si="31">L19+O19</f>
        <v>208.24511400000006</v>
      </c>
      <c r="Q19" s="10"/>
      <c r="R19" s="23"/>
    </row>
    <row r="20" spans="1:18" x14ac:dyDescent="0.25">
      <c r="A20" s="22"/>
      <c r="B20" s="5"/>
      <c r="C20" s="10">
        <v>21</v>
      </c>
      <c r="D20" s="10" t="s">
        <v>24</v>
      </c>
      <c r="E20" s="15"/>
      <c r="F20" s="15">
        <v>1.81</v>
      </c>
      <c r="G20" s="12" t="str">
        <f t="shared" si="22"/>
        <v>1,5</v>
      </c>
      <c r="H20" s="17">
        <f t="shared" ref="H20" si="32">F20*G20</f>
        <v>2.7149999999999999</v>
      </c>
      <c r="I20" s="10">
        <v>1</v>
      </c>
      <c r="J20" s="16" t="str">
        <f t="shared" si="0"/>
        <v>1,3513</v>
      </c>
      <c r="K20" s="10">
        <f t="shared" si="18"/>
        <v>55</v>
      </c>
      <c r="L20" s="17">
        <f t="shared" si="23"/>
        <v>201.7828725</v>
      </c>
      <c r="M20" s="10">
        <v>10</v>
      </c>
      <c r="N20" s="10">
        <v>5</v>
      </c>
      <c r="O20" s="17">
        <f t="shared" si="24"/>
        <v>3.0267430874999999</v>
      </c>
      <c r="P20" s="17">
        <f t="shared" si="21"/>
        <v>204.80961558749999</v>
      </c>
      <c r="Q20" s="10">
        <f t="shared" si="26"/>
        <v>60</v>
      </c>
      <c r="R20" s="23"/>
    </row>
    <row r="21" spans="1:18" x14ac:dyDescent="0.25">
      <c r="A21" s="22"/>
      <c r="B21" s="5"/>
      <c r="C21" s="10">
        <v>21</v>
      </c>
      <c r="D21" s="10" t="s">
        <v>23</v>
      </c>
      <c r="E21" s="15"/>
      <c r="F21" s="15"/>
      <c r="G21" s="12" t="str">
        <f t="shared" si="22"/>
        <v>-</v>
      </c>
      <c r="H21" s="17">
        <v>16.91</v>
      </c>
      <c r="I21" s="10">
        <v>1</v>
      </c>
      <c r="J21" s="16" t="str">
        <f t="shared" si="0"/>
        <v>0,2151</v>
      </c>
      <c r="K21" s="10">
        <f t="shared" si="18"/>
        <v>55</v>
      </c>
      <c r="L21" s="17">
        <f t="shared" si="23"/>
        <v>200.053755</v>
      </c>
      <c r="M21" s="10">
        <v>10</v>
      </c>
      <c r="N21" s="10">
        <v>5</v>
      </c>
      <c r="O21" s="17">
        <f t="shared" si="24"/>
        <v>3.0008063249999997</v>
      </c>
      <c r="P21" s="17">
        <f t="shared" si="21"/>
        <v>203.05456132500001</v>
      </c>
      <c r="Q21" s="10"/>
      <c r="R21" s="23"/>
    </row>
    <row r="22" spans="1:18" x14ac:dyDescent="0.25">
      <c r="A22" s="22" t="s">
        <v>25</v>
      </c>
      <c r="B22" s="5" t="s">
        <v>20</v>
      </c>
      <c r="C22" s="10">
        <v>21</v>
      </c>
      <c r="D22" s="10" t="s">
        <v>22</v>
      </c>
      <c r="E22" s="15"/>
      <c r="F22" s="15">
        <v>2.8250000000000002</v>
      </c>
      <c r="G22" s="12" t="str">
        <f t="shared" si="22"/>
        <v>2,5</v>
      </c>
      <c r="H22" s="17">
        <f>F22*G22</f>
        <v>7.0625</v>
      </c>
      <c r="I22" s="10">
        <v>1</v>
      </c>
      <c r="J22" s="16" t="str">
        <f t="shared" si="0"/>
        <v>0,2826</v>
      </c>
      <c r="K22" s="10">
        <f t="shared" si="18"/>
        <v>55</v>
      </c>
      <c r="L22" s="17">
        <f t="shared" si="23"/>
        <v>109.77243750000001</v>
      </c>
      <c r="M22" s="10">
        <v>10</v>
      </c>
      <c r="N22" s="10">
        <v>5</v>
      </c>
      <c r="O22" s="17">
        <f t="shared" si="24"/>
        <v>1.6465865625</v>
      </c>
      <c r="P22" s="17">
        <f t="shared" si="21"/>
        <v>111.41902406250001</v>
      </c>
      <c r="Q22" s="10"/>
      <c r="R22" s="23">
        <f>SUM(P22:P31)+Q23+Q27+Q30</f>
        <v>1704.2614868249998</v>
      </c>
    </row>
    <row r="23" spans="1:18" x14ac:dyDescent="0.25">
      <c r="A23" s="22"/>
      <c r="B23" s="5"/>
      <c r="C23" s="10">
        <v>21</v>
      </c>
      <c r="D23" s="10" t="s">
        <v>24</v>
      </c>
      <c r="E23" s="15"/>
      <c r="F23" s="15">
        <v>1.51</v>
      </c>
      <c r="G23" s="12" t="str">
        <f t="shared" si="22"/>
        <v>1,5</v>
      </c>
      <c r="H23" s="17">
        <f>F23*G23</f>
        <v>2.2650000000000001</v>
      </c>
      <c r="I23" s="10">
        <v>1</v>
      </c>
      <c r="J23" s="16" t="str">
        <f t="shared" si="0"/>
        <v>1,3513</v>
      </c>
      <c r="K23" s="10">
        <f t="shared" si="18"/>
        <v>55</v>
      </c>
      <c r="L23" s="17">
        <f t="shared" si="23"/>
        <v>168.33819750000001</v>
      </c>
      <c r="M23" s="10">
        <v>10</v>
      </c>
      <c r="N23" s="10">
        <v>5</v>
      </c>
      <c r="O23" s="17">
        <f t="shared" si="24"/>
        <v>2.5250729625000004</v>
      </c>
      <c r="P23" s="17">
        <f t="shared" si="21"/>
        <v>170.8632704625</v>
      </c>
      <c r="Q23" s="10">
        <f t="shared" si="26"/>
        <v>60</v>
      </c>
      <c r="R23" s="23"/>
    </row>
    <row r="24" spans="1:18" x14ac:dyDescent="0.25">
      <c r="A24" s="22"/>
      <c r="B24" s="5"/>
      <c r="C24" s="10">
        <v>21</v>
      </c>
      <c r="D24" s="10" t="s">
        <v>23</v>
      </c>
      <c r="E24" s="15"/>
      <c r="F24" s="15"/>
      <c r="G24" s="12" t="str">
        <f t="shared" si="22"/>
        <v>-</v>
      </c>
      <c r="H24" s="17">
        <v>11.01</v>
      </c>
      <c r="I24" s="10">
        <v>1</v>
      </c>
      <c r="J24" s="16" t="str">
        <f t="shared" si="0"/>
        <v>0,2151</v>
      </c>
      <c r="K24" s="10">
        <f t="shared" si="18"/>
        <v>55</v>
      </c>
      <c r="L24" s="17">
        <f t="shared" si="23"/>
        <v>130.253805</v>
      </c>
      <c r="M24" s="10">
        <v>10</v>
      </c>
      <c r="N24" s="10">
        <v>5</v>
      </c>
      <c r="O24" s="17">
        <f t="shared" si="24"/>
        <v>1.9538070749999998</v>
      </c>
      <c r="P24" s="17">
        <f t="shared" si="21"/>
        <v>132.20761207499999</v>
      </c>
      <c r="Q24" s="10"/>
      <c r="R24" s="23"/>
    </row>
    <row r="25" spans="1:18" x14ac:dyDescent="0.25">
      <c r="A25" s="22"/>
      <c r="B25" s="5" t="s">
        <v>26</v>
      </c>
      <c r="C25" s="10">
        <v>21</v>
      </c>
      <c r="D25" s="10" t="s">
        <v>22</v>
      </c>
      <c r="E25" s="15"/>
      <c r="F25" s="15">
        <v>4.18</v>
      </c>
      <c r="G25" s="12" t="str">
        <f t="shared" si="22"/>
        <v>2,5</v>
      </c>
      <c r="H25" s="17">
        <f>F25*G25</f>
        <v>10.45</v>
      </c>
      <c r="I25" s="10">
        <v>1</v>
      </c>
      <c r="J25" s="16" t="str">
        <f t="shared" si="0"/>
        <v>0,2826</v>
      </c>
      <c r="K25" s="10">
        <f t="shared" si="18"/>
        <v>55</v>
      </c>
      <c r="L25" s="17">
        <f t="shared" si="23"/>
        <v>162.42435</v>
      </c>
      <c r="M25" s="10">
        <v>10</v>
      </c>
      <c r="N25" s="10">
        <v>5</v>
      </c>
      <c r="O25" s="17">
        <f t="shared" si="24"/>
        <v>2.4363652499999997</v>
      </c>
      <c r="P25" s="17">
        <f t="shared" si="21"/>
        <v>164.86071525</v>
      </c>
      <c r="Q25" s="10" t="str">
        <f t="shared" si="26"/>
        <v>-</v>
      </c>
      <c r="R25" s="23"/>
    </row>
    <row r="26" spans="1:18" x14ac:dyDescent="0.25">
      <c r="A26" s="22"/>
      <c r="B26" s="5"/>
      <c r="C26" s="10">
        <v>21</v>
      </c>
      <c r="D26" s="10" t="s">
        <v>22</v>
      </c>
      <c r="E26" s="15"/>
      <c r="F26" s="15">
        <v>3.948</v>
      </c>
      <c r="G26" s="12" t="str">
        <f t="shared" si="22"/>
        <v>2,5</v>
      </c>
      <c r="H26" s="17">
        <f>F26*G26</f>
        <v>9.8699999999999992</v>
      </c>
      <c r="I26" s="10">
        <v>1</v>
      </c>
      <c r="J26" s="16" t="str">
        <f t="shared" si="0"/>
        <v>0,2826</v>
      </c>
      <c r="K26" s="10">
        <f t="shared" ref="K26" si="33">C26+34</f>
        <v>55</v>
      </c>
      <c r="L26" s="17">
        <f t="shared" ref="L26" si="34">H26*I26*J26*K26</f>
        <v>153.40941000000001</v>
      </c>
      <c r="M26" s="10">
        <v>10</v>
      </c>
      <c r="N26" s="10">
        <v>5</v>
      </c>
      <c r="O26" s="17">
        <f t="shared" ref="O26" si="35">(L26/100)+(L26/200)</f>
        <v>2.3011411500000003</v>
      </c>
      <c r="P26" s="17">
        <f t="shared" ref="P26" si="36">L26+O26</f>
        <v>155.71055115000001</v>
      </c>
      <c r="Q26" s="10"/>
      <c r="R26" s="23"/>
    </row>
    <row r="27" spans="1:18" x14ac:dyDescent="0.25">
      <c r="A27" s="22"/>
      <c r="B27" s="5"/>
      <c r="C27" s="10">
        <v>21</v>
      </c>
      <c r="D27" s="10" t="s">
        <v>24</v>
      </c>
      <c r="E27" s="15"/>
      <c r="F27" s="15">
        <v>1.81</v>
      </c>
      <c r="G27" s="12" t="str">
        <f t="shared" si="22"/>
        <v>1,5</v>
      </c>
      <c r="H27" s="17">
        <f>F27*G27</f>
        <v>2.7149999999999999</v>
      </c>
      <c r="I27" s="10">
        <v>1</v>
      </c>
      <c r="J27" s="16" t="str">
        <f t="shared" si="0"/>
        <v>1,3513</v>
      </c>
      <c r="K27" s="10">
        <f t="shared" si="18"/>
        <v>55</v>
      </c>
      <c r="L27" s="17">
        <f t="shared" si="23"/>
        <v>201.7828725</v>
      </c>
      <c r="M27" s="10">
        <v>10</v>
      </c>
      <c r="N27" s="10">
        <v>5</v>
      </c>
      <c r="O27" s="17">
        <f t="shared" si="24"/>
        <v>3.0267430874999999</v>
      </c>
      <c r="P27" s="17">
        <f t="shared" si="21"/>
        <v>204.80961558749999</v>
      </c>
      <c r="Q27" s="10">
        <f t="shared" si="26"/>
        <v>60</v>
      </c>
      <c r="R27" s="23"/>
    </row>
    <row r="28" spans="1:18" x14ac:dyDescent="0.25">
      <c r="A28" s="22"/>
      <c r="B28" s="5"/>
      <c r="C28" s="10">
        <v>21</v>
      </c>
      <c r="D28" s="10" t="s">
        <v>23</v>
      </c>
      <c r="E28" s="15"/>
      <c r="F28" s="15"/>
      <c r="G28" s="12" t="str">
        <f t="shared" si="22"/>
        <v>-</v>
      </c>
      <c r="H28" s="17">
        <v>16.329999999999998</v>
      </c>
      <c r="I28" s="10">
        <v>1</v>
      </c>
      <c r="J28" s="16" t="str">
        <f t="shared" si="0"/>
        <v>0,2151</v>
      </c>
      <c r="K28" s="10">
        <f t="shared" si="18"/>
        <v>55</v>
      </c>
      <c r="L28" s="17">
        <f t="shared" si="23"/>
        <v>193.19206499999999</v>
      </c>
      <c r="M28" s="10">
        <v>10</v>
      </c>
      <c r="N28" s="10">
        <v>5</v>
      </c>
      <c r="O28" s="17">
        <f t="shared" si="24"/>
        <v>2.8978809749999996</v>
      </c>
      <c r="P28" s="17">
        <f t="shared" si="21"/>
        <v>196.08994597499998</v>
      </c>
      <c r="Q28" s="10"/>
      <c r="R28" s="23"/>
    </row>
    <row r="29" spans="1:18" x14ac:dyDescent="0.25">
      <c r="A29" s="22"/>
      <c r="B29" s="5" t="s">
        <v>19</v>
      </c>
      <c r="C29" s="10">
        <v>21</v>
      </c>
      <c r="D29" s="10" t="s">
        <v>22</v>
      </c>
      <c r="E29" s="15"/>
      <c r="F29" s="15">
        <v>3.05</v>
      </c>
      <c r="G29" s="12" t="str">
        <f t="shared" si="22"/>
        <v>2,5</v>
      </c>
      <c r="H29" s="17">
        <f>F29*G29</f>
        <v>7.625</v>
      </c>
      <c r="I29" s="10">
        <v>1</v>
      </c>
      <c r="J29" s="16" t="str">
        <f t="shared" si="0"/>
        <v>0,2826</v>
      </c>
      <c r="K29" s="10">
        <f t="shared" si="18"/>
        <v>55</v>
      </c>
      <c r="L29" s="17">
        <f t="shared" ref="L29:L31" si="37">H29*I29*J29*K29</f>
        <v>118.51537500000001</v>
      </c>
      <c r="M29" s="10">
        <v>10</v>
      </c>
      <c r="N29" s="10">
        <v>5</v>
      </c>
      <c r="O29" s="17">
        <f t="shared" ref="O29:O31" si="38">(L29/100)+(L29/200)</f>
        <v>1.777730625</v>
      </c>
      <c r="P29" s="17">
        <f t="shared" ref="P29:P31" si="39">L29+O29</f>
        <v>120.29310562500001</v>
      </c>
      <c r="Q29" s="10"/>
      <c r="R29" s="23"/>
    </row>
    <row r="30" spans="1:18" x14ac:dyDescent="0.25">
      <c r="A30" s="22"/>
      <c r="B30" s="5"/>
      <c r="C30" s="10">
        <v>21</v>
      </c>
      <c r="D30" s="10" t="s">
        <v>24</v>
      </c>
      <c r="E30" s="15"/>
      <c r="F30" s="15">
        <v>1.51</v>
      </c>
      <c r="G30" s="12" t="str">
        <f t="shared" si="22"/>
        <v>1,5</v>
      </c>
      <c r="H30" s="17">
        <f>F30*G30</f>
        <v>2.2650000000000001</v>
      </c>
      <c r="I30" s="10">
        <v>1</v>
      </c>
      <c r="J30" s="16" t="str">
        <f t="shared" si="0"/>
        <v>1,3513</v>
      </c>
      <c r="K30" s="10">
        <f t="shared" si="18"/>
        <v>55</v>
      </c>
      <c r="L30" s="17">
        <f t="shared" si="37"/>
        <v>168.33819750000001</v>
      </c>
      <c r="M30" s="10">
        <v>10</v>
      </c>
      <c r="N30" s="10">
        <v>5</v>
      </c>
      <c r="O30" s="17">
        <f t="shared" si="38"/>
        <v>2.5250729625000004</v>
      </c>
      <c r="P30" s="17">
        <f t="shared" si="39"/>
        <v>170.8632704625</v>
      </c>
      <c r="Q30" s="10">
        <v>60</v>
      </c>
      <c r="R30" s="23"/>
    </row>
    <row r="31" spans="1:18" x14ac:dyDescent="0.25">
      <c r="A31" s="22"/>
      <c r="B31" s="5"/>
      <c r="C31" s="10">
        <v>21</v>
      </c>
      <c r="D31" s="10" t="s">
        <v>23</v>
      </c>
      <c r="E31" s="15"/>
      <c r="F31" s="15"/>
      <c r="G31" s="12" t="str">
        <f t="shared" si="22"/>
        <v>-</v>
      </c>
      <c r="H31" s="17">
        <v>8.09</v>
      </c>
      <c r="I31" s="10">
        <v>1</v>
      </c>
      <c r="J31" s="16" t="str">
        <f t="shared" si="0"/>
        <v>0,2151</v>
      </c>
      <c r="K31" s="10">
        <f t="shared" si="18"/>
        <v>55</v>
      </c>
      <c r="L31" s="17">
        <f t="shared" si="37"/>
        <v>95.708745000000008</v>
      </c>
      <c r="M31" s="10">
        <v>10</v>
      </c>
      <c r="N31" s="10">
        <v>5</v>
      </c>
      <c r="O31" s="17">
        <f t="shared" si="38"/>
        <v>1.4356311750000001</v>
      </c>
      <c r="P31" s="17">
        <f t="shared" si="39"/>
        <v>97.144376175000005</v>
      </c>
      <c r="Q31" s="10"/>
      <c r="R31" s="23"/>
    </row>
    <row r="32" spans="1:18" x14ac:dyDescent="0.25">
      <c r="A32" s="22" t="s">
        <v>27</v>
      </c>
      <c r="B32" s="5" t="s">
        <v>19</v>
      </c>
      <c r="C32" s="10">
        <v>21</v>
      </c>
      <c r="D32" s="10" t="s">
        <v>22</v>
      </c>
      <c r="E32" s="15"/>
      <c r="F32" s="15">
        <v>3.1480000000000001</v>
      </c>
      <c r="G32" s="12" t="str">
        <f t="shared" si="22"/>
        <v>2,5</v>
      </c>
      <c r="H32" s="17">
        <f>F32*G32</f>
        <v>7.87</v>
      </c>
      <c r="I32" s="10">
        <v>1</v>
      </c>
      <c r="J32" s="16" t="str">
        <f t="shared" si="0"/>
        <v>0,2826</v>
      </c>
      <c r="K32" s="10">
        <f t="shared" si="18"/>
        <v>55</v>
      </c>
      <c r="L32" s="17">
        <f t="shared" ref="L32:L34" si="40">H32*I32*J32*K32</f>
        <v>122.32341</v>
      </c>
      <c r="M32" s="10">
        <v>10</v>
      </c>
      <c r="N32" s="10">
        <v>5</v>
      </c>
      <c r="O32" s="17">
        <f t="shared" ref="O32:O34" si="41">(L32/100)+(L32/200)</f>
        <v>1.83485115</v>
      </c>
      <c r="P32" s="17">
        <f t="shared" ref="P32:P34" si="42">L32+O32</f>
        <v>124.15826115</v>
      </c>
      <c r="Q32" s="10"/>
      <c r="R32" s="23">
        <f>SUM(P32:P40)+Q33+Q36+Q39</f>
        <v>1497.6163452375001</v>
      </c>
    </row>
    <row r="33" spans="1:18" x14ac:dyDescent="0.25">
      <c r="A33" s="22"/>
      <c r="B33" s="5"/>
      <c r="C33" s="10">
        <v>21</v>
      </c>
      <c r="D33" s="10" t="s">
        <v>24</v>
      </c>
      <c r="E33" s="15"/>
      <c r="F33" s="15">
        <v>1.51</v>
      </c>
      <c r="G33" s="12" t="str">
        <f t="shared" si="22"/>
        <v>1,5</v>
      </c>
      <c r="H33" s="17">
        <f>F33*G33</f>
        <v>2.2650000000000001</v>
      </c>
      <c r="I33" s="10">
        <v>1</v>
      </c>
      <c r="J33" s="16" t="str">
        <f t="shared" si="0"/>
        <v>1,3513</v>
      </c>
      <c r="K33" s="10">
        <f t="shared" si="18"/>
        <v>55</v>
      </c>
      <c r="L33" s="17">
        <f t="shared" si="40"/>
        <v>168.33819750000001</v>
      </c>
      <c r="M33" s="10">
        <v>10</v>
      </c>
      <c r="N33" s="10">
        <v>5</v>
      </c>
      <c r="O33" s="17">
        <f t="shared" si="41"/>
        <v>2.5250729625000004</v>
      </c>
      <c r="P33" s="17">
        <f t="shared" si="42"/>
        <v>170.8632704625</v>
      </c>
      <c r="Q33" s="10">
        <v>60</v>
      </c>
      <c r="R33" s="23"/>
    </row>
    <row r="34" spans="1:18" x14ac:dyDescent="0.25">
      <c r="A34" s="22"/>
      <c r="B34" s="5"/>
      <c r="C34" s="10">
        <v>21</v>
      </c>
      <c r="D34" s="10" t="s">
        <v>23</v>
      </c>
      <c r="E34" s="15"/>
      <c r="F34" s="15"/>
      <c r="G34" s="12" t="str">
        <f t="shared" si="22"/>
        <v>-</v>
      </c>
      <c r="H34" s="17">
        <v>8.07</v>
      </c>
      <c r="I34" s="10">
        <v>1</v>
      </c>
      <c r="J34" s="16" t="str">
        <f t="shared" si="0"/>
        <v>0,2151</v>
      </c>
      <c r="K34" s="10">
        <f t="shared" si="18"/>
        <v>55</v>
      </c>
      <c r="L34" s="17">
        <f t="shared" si="40"/>
        <v>95.472135000000009</v>
      </c>
      <c r="M34" s="10">
        <v>10</v>
      </c>
      <c r="N34" s="10">
        <v>5</v>
      </c>
      <c r="O34" s="17">
        <f t="shared" si="41"/>
        <v>1.4320820250000001</v>
      </c>
      <c r="P34" s="17">
        <f t="shared" si="42"/>
        <v>96.904217025000008</v>
      </c>
      <c r="Q34" s="10"/>
      <c r="R34" s="23"/>
    </row>
    <row r="35" spans="1:18" x14ac:dyDescent="0.25">
      <c r="A35" s="22"/>
      <c r="B35" s="5" t="s">
        <v>20</v>
      </c>
      <c r="C35" s="10">
        <v>21</v>
      </c>
      <c r="D35" s="10" t="s">
        <v>22</v>
      </c>
      <c r="E35" s="15"/>
      <c r="F35" s="15">
        <v>2.6</v>
      </c>
      <c r="G35" s="12" t="str">
        <f t="shared" si="22"/>
        <v>2,5</v>
      </c>
      <c r="H35" s="17">
        <f>F35*G35</f>
        <v>6.5</v>
      </c>
      <c r="I35" s="10">
        <v>1</v>
      </c>
      <c r="J35" s="16" t="str">
        <f t="shared" si="0"/>
        <v>0,2826</v>
      </c>
      <c r="K35" s="10">
        <f t="shared" si="18"/>
        <v>55</v>
      </c>
      <c r="L35" s="17">
        <f t="shared" si="23"/>
        <v>101.02950000000001</v>
      </c>
      <c r="M35" s="10">
        <v>10</v>
      </c>
      <c r="N35" s="10">
        <v>5</v>
      </c>
      <c r="O35" s="17">
        <f t="shared" si="24"/>
        <v>1.5154425000000002</v>
      </c>
      <c r="P35" s="17">
        <f t="shared" si="21"/>
        <v>102.54494250000002</v>
      </c>
      <c r="Q35" s="10" t="str">
        <f t="shared" si="26"/>
        <v>-</v>
      </c>
      <c r="R35" s="23"/>
    </row>
    <row r="36" spans="1:18" x14ac:dyDescent="0.25">
      <c r="A36" s="22"/>
      <c r="B36" s="5"/>
      <c r="C36" s="10">
        <v>21</v>
      </c>
      <c r="D36" s="10" t="s">
        <v>24</v>
      </c>
      <c r="E36" s="15"/>
      <c r="F36" s="15">
        <v>1.51</v>
      </c>
      <c r="G36" s="12" t="str">
        <f t="shared" si="22"/>
        <v>1,5</v>
      </c>
      <c r="H36" s="17">
        <f>F36*G36</f>
        <v>2.2650000000000001</v>
      </c>
      <c r="I36" s="10">
        <v>1</v>
      </c>
      <c r="J36" s="16" t="str">
        <f t="shared" si="0"/>
        <v>1,3513</v>
      </c>
      <c r="K36" s="10">
        <f t="shared" si="18"/>
        <v>55</v>
      </c>
      <c r="L36" s="17">
        <f t="shared" si="23"/>
        <v>168.33819750000001</v>
      </c>
      <c r="M36" s="10">
        <v>10</v>
      </c>
      <c r="N36" s="10">
        <v>5</v>
      </c>
      <c r="O36" s="17">
        <f t="shared" si="24"/>
        <v>2.5250729625000004</v>
      </c>
      <c r="P36" s="17">
        <f t="shared" si="21"/>
        <v>170.8632704625</v>
      </c>
      <c r="Q36" s="10">
        <f t="shared" si="26"/>
        <v>60</v>
      </c>
      <c r="R36" s="23"/>
    </row>
    <row r="37" spans="1:18" x14ac:dyDescent="0.25">
      <c r="A37" s="22"/>
      <c r="B37" s="5"/>
      <c r="C37" s="10">
        <v>21</v>
      </c>
      <c r="D37" s="10" t="s">
        <v>23</v>
      </c>
      <c r="E37" s="15"/>
      <c r="F37" s="15"/>
      <c r="G37" s="12" t="str">
        <f t="shared" si="22"/>
        <v>-</v>
      </c>
      <c r="H37" s="17">
        <v>10.16</v>
      </c>
      <c r="I37" s="10">
        <v>1</v>
      </c>
      <c r="J37" s="16" t="str">
        <f t="shared" si="0"/>
        <v>0,2151</v>
      </c>
      <c r="K37" s="10">
        <f t="shared" si="18"/>
        <v>55</v>
      </c>
      <c r="L37" s="17">
        <f t="shared" si="23"/>
        <v>120.19788</v>
      </c>
      <c r="M37" s="10">
        <v>10</v>
      </c>
      <c r="N37" s="10">
        <v>5</v>
      </c>
      <c r="O37" s="17">
        <f t="shared" si="24"/>
        <v>1.8029682</v>
      </c>
      <c r="P37" s="17">
        <f t="shared" si="21"/>
        <v>122.00084819999999</v>
      </c>
      <c r="Q37" s="10"/>
      <c r="R37" s="23"/>
    </row>
    <row r="38" spans="1:18" x14ac:dyDescent="0.25">
      <c r="A38" s="22"/>
      <c r="B38" s="5" t="s">
        <v>26</v>
      </c>
      <c r="C38" s="10">
        <v>21</v>
      </c>
      <c r="D38" s="10" t="s">
        <v>22</v>
      </c>
      <c r="E38" s="15"/>
      <c r="F38" s="15">
        <v>3.25</v>
      </c>
      <c r="G38" s="12" t="str">
        <f t="shared" si="22"/>
        <v>2,5</v>
      </c>
      <c r="H38" s="17">
        <f>F38*G38</f>
        <v>8.125</v>
      </c>
      <c r="I38" s="10">
        <v>1</v>
      </c>
      <c r="J38" s="16" t="str">
        <f t="shared" si="0"/>
        <v>0,2826</v>
      </c>
      <c r="K38" s="10">
        <f t="shared" si="18"/>
        <v>55</v>
      </c>
      <c r="L38" s="17">
        <f t="shared" si="23"/>
        <v>126.28687499999999</v>
      </c>
      <c r="M38" s="10">
        <v>10</v>
      </c>
      <c r="N38" s="10">
        <v>5</v>
      </c>
      <c r="O38" s="17">
        <f t="shared" si="24"/>
        <v>1.894303125</v>
      </c>
      <c r="P38" s="17">
        <f t="shared" si="21"/>
        <v>128.181178125</v>
      </c>
      <c r="Q38" s="10" t="str">
        <f t="shared" si="26"/>
        <v>-</v>
      </c>
      <c r="R38" s="23"/>
    </row>
    <row r="39" spans="1:18" x14ac:dyDescent="0.25">
      <c r="A39" s="22"/>
      <c r="B39" s="5"/>
      <c r="C39" s="10">
        <v>21</v>
      </c>
      <c r="D39" s="10" t="s">
        <v>24</v>
      </c>
      <c r="E39" s="15"/>
      <c r="F39" s="15">
        <v>1.81</v>
      </c>
      <c r="G39" s="12" t="str">
        <f t="shared" si="22"/>
        <v>1,5</v>
      </c>
      <c r="H39" s="17">
        <f>F39*G39</f>
        <v>2.7149999999999999</v>
      </c>
      <c r="I39" s="10">
        <v>1</v>
      </c>
      <c r="J39" s="16" t="str">
        <f t="shared" si="0"/>
        <v>1,3513</v>
      </c>
      <c r="K39" s="10">
        <f t="shared" si="18"/>
        <v>55</v>
      </c>
      <c r="L39" s="17">
        <f t="shared" si="23"/>
        <v>201.7828725</v>
      </c>
      <c r="M39" s="10">
        <v>10</v>
      </c>
      <c r="N39" s="10">
        <v>5</v>
      </c>
      <c r="O39" s="17">
        <f t="shared" si="24"/>
        <v>3.0267430874999999</v>
      </c>
      <c r="P39" s="17">
        <f t="shared" si="21"/>
        <v>204.80961558749999</v>
      </c>
      <c r="Q39" s="10">
        <f t="shared" si="26"/>
        <v>60</v>
      </c>
      <c r="R39" s="23"/>
    </row>
    <row r="40" spans="1:18" x14ac:dyDescent="0.25">
      <c r="A40" s="22"/>
      <c r="B40" s="5"/>
      <c r="C40" s="10">
        <v>21</v>
      </c>
      <c r="D40" s="10" t="s">
        <v>23</v>
      </c>
      <c r="E40" s="15"/>
      <c r="F40" s="15"/>
      <c r="G40" s="12" t="str">
        <f t="shared" si="22"/>
        <v>-</v>
      </c>
      <c r="H40" s="17">
        <v>16.43</v>
      </c>
      <c r="I40" s="10">
        <v>1</v>
      </c>
      <c r="J40" s="16" t="str">
        <f t="shared" si="0"/>
        <v>0,2151</v>
      </c>
      <c r="K40" s="10">
        <f t="shared" si="18"/>
        <v>55</v>
      </c>
      <c r="L40" s="17">
        <f t="shared" si="23"/>
        <v>194.37511500000002</v>
      </c>
      <c r="M40" s="10">
        <v>10</v>
      </c>
      <c r="N40" s="10">
        <v>5</v>
      </c>
      <c r="O40" s="17">
        <f t="shared" si="24"/>
        <v>2.9156267250000001</v>
      </c>
      <c r="P40" s="17">
        <f t="shared" si="21"/>
        <v>197.29074172500003</v>
      </c>
      <c r="Q40" s="10"/>
      <c r="R40" s="23"/>
    </row>
    <row r="41" spans="1:18" x14ac:dyDescent="0.25">
      <c r="A41" s="22" t="s">
        <v>28</v>
      </c>
      <c r="B41" s="5" t="s">
        <v>26</v>
      </c>
      <c r="C41" s="10">
        <v>21</v>
      </c>
      <c r="D41" s="10" t="s">
        <v>22</v>
      </c>
      <c r="E41" s="15"/>
      <c r="F41" s="15">
        <v>3.23</v>
      </c>
      <c r="G41" s="12" t="str">
        <f t="shared" si="22"/>
        <v>2,5</v>
      </c>
      <c r="H41" s="17">
        <f>F41*G41</f>
        <v>8.0749999999999993</v>
      </c>
      <c r="I41" s="10">
        <v>1</v>
      </c>
      <c r="J41" s="16" t="str">
        <f t="shared" si="0"/>
        <v>0,2826</v>
      </c>
      <c r="K41" s="10">
        <f t="shared" si="18"/>
        <v>55</v>
      </c>
      <c r="L41" s="17">
        <f t="shared" si="23"/>
        <v>125.50972499999999</v>
      </c>
      <c r="M41" s="10">
        <v>10</v>
      </c>
      <c r="N41" s="10">
        <v>5</v>
      </c>
      <c r="O41" s="17">
        <f t="shared" si="24"/>
        <v>1.8826458749999999</v>
      </c>
      <c r="P41" s="17">
        <f t="shared" si="21"/>
        <v>127.39237087499998</v>
      </c>
      <c r="Q41" s="10" t="str">
        <f t="shared" si="26"/>
        <v>-</v>
      </c>
      <c r="R41" s="23">
        <f>SUM(P41:P49)+Q42+Q45+Q48</f>
        <v>1479.7403149500001</v>
      </c>
    </row>
    <row r="42" spans="1:18" x14ac:dyDescent="0.25">
      <c r="A42" s="22"/>
      <c r="B42" s="5"/>
      <c r="C42" s="10">
        <v>21</v>
      </c>
      <c r="D42" s="10" t="s">
        <v>24</v>
      </c>
      <c r="E42" s="15"/>
      <c r="F42" s="15">
        <v>1.81</v>
      </c>
      <c r="G42" s="12" t="str">
        <f t="shared" si="22"/>
        <v>1,5</v>
      </c>
      <c r="H42" s="17">
        <f>F42*G42</f>
        <v>2.7149999999999999</v>
      </c>
      <c r="I42" s="10">
        <v>1</v>
      </c>
      <c r="J42" s="16" t="str">
        <f t="shared" si="0"/>
        <v>1,3513</v>
      </c>
      <c r="K42" s="10">
        <f t="shared" si="18"/>
        <v>55</v>
      </c>
      <c r="L42" s="17">
        <f t="shared" ref="L42:L46" si="43">H42*I42*J42*K42</f>
        <v>201.7828725</v>
      </c>
      <c r="M42" s="10">
        <v>10</v>
      </c>
      <c r="N42" s="10">
        <v>5</v>
      </c>
      <c r="O42" s="17">
        <f t="shared" ref="O42:O46" si="44">(L42/100)+(L42/200)</f>
        <v>3.0267430874999999</v>
      </c>
      <c r="P42" s="17">
        <f t="shared" ref="P42:P46" si="45">L42+O42</f>
        <v>204.80961558749999</v>
      </c>
      <c r="Q42" s="10">
        <f t="shared" ref="Q42:Q45" si="46">IF(D42="НС","-",60)</f>
        <v>60</v>
      </c>
      <c r="R42" s="23"/>
    </row>
    <row r="43" spans="1:18" x14ac:dyDescent="0.25">
      <c r="A43" s="22"/>
      <c r="B43" s="5"/>
      <c r="C43" s="10">
        <v>21</v>
      </c>
      <c r="D43" s="10" t="s">
        <v>23</v>
      </c>
      <c r="E43" s="15"/>
      <c r="F43" s="15"/>
      <c r="G43" s="12" t="str">
        <f t="shared" si="22"/>
        <v>-</v>
      </c>
      <c r="H43" s="17">
        <v>16.739999999999998</v>
      </c>
      <c r="I43" s="10">
        <v>1</v>
      </c>
      <c r="J43" s="16" t="str">
        <f t="shared" si="0"/>
        <v>0,2151</v>
      </c>
      <c r="K43" s="10">
        <f t="shared" si="18"/>
        <v>55</v>
      </c>
      <c r="L43" s="17">
        <f t="shared" si="43"/>
        <v>198.04256999999998</v>
      </c>
      <c r="M43" s="10">
        <v>10</v>
      </c>
      <c r="N43" s="10">
        <v>5</v>
      </c>
      <c r="O43" s="17">
        <f t="shared" si="44"/>
        <v>2.9706385499999999</v>
      </c>
      <c r="P43" s="17">
        <f t="shared" si="45"/>
        <v>201.01320854999997</v>
      </c>
      <c r="Q43" s="10"/>
      <c r="R43" s="23"/>
    </row>
    <row r="44" spans="1:18" x14ac:dyDescent="0.25">
      <c r="A44" s="22"/>
      <c r="B44" s="5" t="s">
        <v>20</v>
      </c>
      <c r="C44" s="10">
        <v>21</v>
      </c>
      <c r="D44" s="10" t="s">
        <v>22</v>
      </c>
      <c r="E44" s="15"/>
      <c r="F44" s="15">
        <v>2.46</v>
      </c>
      <c r="G44" s="12" t="str">
        <f t="shared" si="22"/>
        <v>2,5</v>
      </c>
      <c r="H44" s="17">
        <f>F44*G44</f>
        <v>6.15</v>
      </c>
      <c r="I44" s="10">
        <v>1</v>
      </c>
      <c r="J44" s="16" t="str">
        <f t="shared" si="0"/>
        <v>0,2826</v>
      </c>
      <c r="K44" s="10">
        <f t="shared" si="18"/>
        <v>55</v>
      </c>
      <c r="L44" s="17">
        <f t="shared" si="43"/>
        <v>95.589450000000014</v>
      </c>
      <c r="M44" s="10">
        <v>10</v>
      </c>
      <c r="N44" s="10">
        <v>5</v>
      </c>
      <c r="O44" s="17">
        <f t="shared" si="44"/>
        <v>1.43384175</v>
      </c>
      <c r="P44" s="17">
        <f t="shared" si="45"/>
        <v>97.023291750000013</v>
      </c>
      <c r="Q44" s="10" t="str">
        <f t="shared" si="46"/>
        <v>-</v>
      </c>
      <c r="R44" s="23"/>
    </row>
    <row r="45" spans="1:18" x14ac:dyDescent="0.25">
      <c r="A45" s="22"/>
      <c r="B45" s="5"/>
      <c r="C45" s="10">
        <v>21</v>
      </c>
      <c r="D45" s="10" t="s">
        <v>24</v>
      </c>
      <c r="E45" s="15"/>
      <c r="F45" s="15">
        <v>1.51</v>
      </c>
      <c r="G45" s="12" t="str">
        <f t="shared" si="22"/>
        <v>1,5</v>
      </c>
      <c r="H45" s="17">
        <f>F45*G45</f>
        <v>2.2650000000000001</v>
      </c>
      <c r="I45" s="10">
        <v>1</v>
      </c>
      <c r="J45" s="16" t="str">
        <f t="shared" si="0"/>
        <v>1,3513</v>
      </c>
      <c r="K45" s="10">
        <f t="shared" si="18"/>
        <v>55</v>
      </c>
      <c r="L45" s="17">
        <f t="shared" si="43"/>
        <v>168.33819750000001</v>
      </c>
      <c r="M45" s="10">
        <v>10</v>
      </c>
      <c r="N45" s="10">
        <v>5</v>
      </c>
      <c r="O45" s="17">
        <f t="shared" si="44"/>
        <v>2.5250729625000004</v>
      </c>
      <c r="P45" s="17">
        <f t="shared" si="45"/>
        <v>170.8632704625</v>
      </c>
      <c r="Q45" s="10">
        <f t="shared" si="46"/>
        <v>60</v>
      </c>
      <c r="R45" s="23"/>
    </row>
    <row r="46" spans="1:18" x14ac:dyDescent="0.25">
      <c r="A46" s="22"/>
      <c r="B46" s="5"/>
      <c r="C46" s="10">
        <v>21</v>
      </c>
      <c r="D46" s="10" t="s">
        <v>23</v>
      </c>
      <c r="E46" s="15"/>
      <c r="F46" s="15"/>
      <c r="G46" s="12" t="str">
        <f t="shared" si="22"/>
        <v>-</v>
      </c>
      <c r="H46" s="17">
        <v>10.15</v>
      </c>
      <c r="I46" s="10">
        <v>1</v>
      </c>
      <c r="J46" s="16" t="str">
        <f t="shared" si="0"/>
        <v>0,2151</v>
      </c>
      <c r="K46" s="10">
        <f t="shared" si="18"/>
        <v>55</v>
      </c>
      <c r="L46" s="17">
        <f t="shared" si="43"/>
        <v>120.07957500000001</v>
      </c>
      <c r="M46" s="10">
        <v>10</v>
      </c>
      <c r="N46" s="10">
        <v>5</v>
      </c>
      <c r="O46" s="17">
        <f t="shared" si="44"/>
        <v>1.8011936250000002</v>
      </c>
      <c r="P46" s="17">
        <f t="shared" si="45"/>
        <v>121.880768625</v>
      </c>
      <c r="Q46" s="10"/>
      <c r="R46" s="23"/>
    </row>
    <row r="47" spans="1:18" x14ac:dyDescent="0.25">
      <c r="A47" s="22"/>
      <c r="B47" s="5" t="s">
        <v>19</v>
      </c>
      <c r="C47" s="10">
        <v>21</v>
      </c>
      <c r="D47" s="10" t="s">
        <v>22</v>
      </c>
      <c r="E47" s="15"/>
      <c r="F47" s="15">
        <v>2.3250000000000002</v>
      </c>
      <c r="G47" s="12" t="str">
        <f t="shared" si="22"/>
        <v>2,5</v>
      </c>
      <c r="H47" s="17">
        <f>F47*G47</f>
        <v>5.8125</v>
      </c>
      <c r="I47" s="10">
        <v>1</v>
      </c>
      <c r="J47" s="16" t="str">
        <f t="shared" si="0"/>
        <v>0,2826</v>
      </c>
      <c r="K47" s="10">
        <f t="shared" ref="K47:K52" si="47">C47+34</f>
        <v>55</v>
      </c>
      <c r="L47" s="17">
        <f t="shared" ref="L47:L52" si="48">H47*I47*J47*K47</f>
        <v>90.343687500000001</v>
      </c>
      <c r="M47" s="10">
        <v>10</v>
      </c>
      <c r="N47" s="10">
        <v>5</v>
      </c>
      <c r="O47" s="17">
        <f t="shared" ref="O47:O52" si="49">(L47/100)+(L47/200)</f>
        <v>1.3551553125</v>
      </c>
      <c r="P47" s="17">
        <f t="shared" ref="P47:P52" si="50">L47+O47</f>
        <v>91.698842812500004</v>
      </c>
      <c r="Q47" s="10" t="str">
        <f t="shared" ref="Q47:Q48" si="51">IF(D47="НС","-",60)</f>
        <v>-</v>
      </c>
      <c r="R47" s="23"/>
    </row>
    <row r="48" spans="1:18" x14ac:dyDescent="0.25">
      <c r="A48" s="22"/>
      <c r="B48" s="5"/>
      <c r="C48" s="10">
        <v>21</v>
      </c>
      <c r="D48" s="10" t="s">
        <v>24</v>
      </c>
      <c r="E48" s="15"/>
      <c r="F48" s="15">
        <v>1.51</v>
      </c>
      <c r="G48" s="12" t="str">
        <f t="shared" si="22"/>
        <v>1,5</v>
      </c>
      <c r="H48" s="17">
        <f>F48*G48</f>
        <v>2.2650000000000001</v>
      </c>
      <c r="I48" s="10">
        <v>1</v>
      </c>
      <c r="J48" s="16" t="str">
        <f t="shared" si="0"/>
        <v>1,3513</v>
      </c>
      <c r="K48" s="10">
        <f t="shared" si="47"/>
        <v>55</v>
      </c>
      <c r="L48" s="17">
        <f t="shared" si="48"/>
        <v>168.33819750000001</v>
      </c>
      <c r="M48" s="10">
        <v>10</v>
      </c>
      <c r="N48" s="10">
        <v>5</v>
      </c>
      <c r="O48" s="17">
        <f t="shared" si="49"/>
        <v>2.5250729625000004</v>
      </c>
      <c r="P48" s="17">
        <f t="shared" si="50"/>
        <v>170.8632704625</v>
      </c>
      <c r="Q48" s="10">
        <f t="shared" si="51"/>
        <v>60</v>
      </c>
      <c r="R48" s="23"/>
    </row>
    <row r="49" spans="1:18" x14ac:dyDescent="0.25">
      <c r="A49" s="22"/>
      <c r="B49" s="5"/>
      <c r="C49" s="10">
        <v>21</v>
      </c>
      <c r="D49" s="10" t="s">
        <v>23</v>
      </c>
      <c r="E49" s="15"/>
      <c r="F49" s="15"/>
      <c r="G49" s="12" t="str">
        <f t="shared" si="22"/>
        <v>-</v>
      </c>
      <c r="H49" s="17">
        <v>9.51</v>
      </c>
      <c r="I49" s="10">
        <v>1</v>
      </c>
      <c r="J49" s="16" t="str">
        <f t="shared" si="0"/>
        <v>0,2151</v>
      </c>
      <c r="K49" s="10">
        <f t="shared" si="47"/>
        <v>55</v>
      </c>
      <c r="L49" s="17">
        <f t="shared" si="48"/>
        <v>112.508055</v>
      </c>
      <c r="M49" s="10">
        <v>10</v>
      </c>
      <c r="N49" s="10">
        <v>5</v>
      </c>
      <c r="O49" s="17">
        <f t="shared" si="49"/>
        <v>1.6876208250000002</v>
      </c>
      <c r="P49" s="17">
        <f t="shared" si="50"/>
        <v>114.195675825</v>
      </c>
      <c r="Q49" s="10"/>
      <c r="R49" s="23"/>
    </row>
    <row r="50" spans="1:18" x14ac:dyDescent="0.25">
      <c r="A50" s="22" t="s">
        <v>29</v>
      </c>
      <c r="B50" s="5" t="s">
        <v>26</v>
      </c>
      <c r="C50" s="10">
        <v>21</v>
      </c>
      <c r="D50" s="10" t="s">
        <v>22</v>
      </c>
      <c r="E50" s="15"/>
      <c r="F50" s="15">
        <v>3.653</v>
      </c>
      <c r="G50" s="12" t="str">
        <f t="shared" si="22"/>
        <v>2,5</v>
      </c>
      <c r="H50" s="17">
        <f>F50*G50</f>
        <v>9.1325000000000003</v>
      </c>
      <c r="I50" s="10">
        <v>1</v>
      </c>
      <c r="J50" s="16" t="str">
        <f t="shared" si="0"/>
        <v>0,2826</v>
      </c>
      <c r="K50" s="10">
        <f t="shared" si="47"/>
        <v>55</v>
      </c>
      <c r="L50" s="17">
        <f t="shared" si="48"/>
        <v>141.94644750000003</v>
      </c>
      <c r="M50" s="10">
        <v>10</v>
      </c>
      <c r="N50" s="10">
        <v>5</v>
      </c>
      <c r="O50" s="17">
        <f t="shared" si="49"/>
        <v>2.1291967125000006</v>
      </c>
      <c r="P50" s="17">
        <f t="shared" si="50"/>
        <v>144.07564421250004</v>
      </c>
      <c r="Q50" s="10" t="str">
        <f t="shared" ref="Q50:Q51" si="52">IF(D50="НС","-",60)</f>
        <v>-</v>
      </c>
      <c r="R50" s="23">
        <f>SUM(P50:P58)+Q42+Q45</f>
        <v>1543.8013568624999</v>
      </c>
    </row>
    <row r="51" spans="1:18" x14ac:dyDescent="0.25">
      <c r="A51" s="22"/>
      <c r="B51" s="5"/>
      <c r="C51" s="10">
        <v>21</v>
      </c>
      <c r="D51" s="10" t="s">
        <v>24</v>
      </c>
      <c r="E51" s="15"/>
      <c r="F51" s="15">
        <v>1.81</v>
      </c>
      <c r="G51" s="12" t="str">
        <f t="shared" si="22"/>
        <v>1,5</v>
      </c>
      <c r="H51" s="17">
        <f>F51*G51</f>
        <v>2.7149999999999999</v>
      </c>
      <c r="I51" s="10">
        <v>1</v>
      </c>
      <c r="J51" s="16" t="str">
        <f t="shared" si="0"/>
        <v>1,3513</v>
      </c>
      <c r="K51" s="10">
        <f t="shared" si="47"/>
        <v>55</v>
      </c>
      <c r="L51" s="17">
        <f t="shared" si="48"/>
        <v>201.7828725</v>
      </c>
      <c r="M51" s="10">
        <v>10</v>
      </c>
      <c r="N51" s="10">
        <v>5</v>
      </c>
      <c r="O51" s="17">
        <f t="shared" si="49"/>
        <v>3.0267430874999999</v>
      </c>
      <c r="P51" s="17">
        <f t="shared" si="50"/>
        <v>204.80961558749999</v>
      </c>
      <c r="Q51" s="10">
        <f t="shared" si="52"/>
        <v>60</v>
      </c>
      <c r="R51" s="23"/>
    </row>
    <row r="52" spans="1:18" x14ac:dyDescent="0.25">
      <c r="A52" s="22"/>
      <c r="B52" s="5"/>
      <c r="C52" s="10">
        <v>21</v>
      </c>
      <c r="D52" s="10" t="s">
        <v>23</v>
      </c>
      <c r="E52" s="15"/>
      <c r="F52" s="15"/>
      <c r="G52" s="12" t="str">
        <f t="shared" si="22"/>
        <v>-</v>
      </c>
      <c r="H52" s="17">
        <v>19.03</v>
      </c>
      <c r="I52" s="10">
        <v>1</v>
      </c>
      <c r="J52" s="16" t="str">
        <f t="shared" si="0"/>
        <v>0,2151</v>
      </c>
      <c r="K52" s="10">
        <f t="shared" si="47"/>
        <v>55</v>
      </c>
      <c r="L52" s="17">
        <f t="shared" si="48"/>
        <v>225.13441500000002</v>
      </c>
      <c r="M52" s="10">
        <v>10</v>
      </c>
      <c r="N52" s="10">
        <v>5</v>
      </c>
      <c r="O52" s="17">
        <f t="shared" si="49"/>
        <v>3.3770162250000002</v>
      </c>
      <c r="P52" s="17">
        <f t="shared" si="50"/>
        <v>228.51143122500002</v>
      </c>
      <c r="Q52" s="10"/>
      <c r="R52" s="23"/>
    </row>
    <row r="53" spans="1:18" x14ac:dyDescent="0.25">
      <c r="A53" s="22"/>
      <c r="B53" s="5" t="s">
        <v>20</v>
      </c>
      <c r="C53" s="10">
        <v>21</v>
      </c>
      <c r="D53" s="10" t="s">
        <v>22</v>
      </c>
      <c r="E53" s="15"/>
      <c r="F53" s="15">
        <v>3.06</v>
      </c>
      <c r="G53" s="12" t="str">
        <f t="shared" si="22"/>
        <v>2,5</v>
      </c>
      <c r="H53" s="17">
        <f t="shared" ref="H53:H54" si="53">F53*G53</f>
        <v>7.65</v>
      </c>
      <c r="I53" s="10">
        <v>1</v>
      </c>
      <c r="J53" s="16" t="str">
        <f t="shared" si="0"/>
        <v>0,2826</v>
      </c>
      <c r="K53" s="10">
        <f>C53+34</f>
        <v>55</v>
      </c>
      <c r="L53" s="17">
        <f>H53*I53*J53*K53</f>
        <v>118.90395000000001</v>
      </c>
      <c r="M53" s="10">
        <v>10</v>
      </c>
      <c r="N53" s="10">
        <v>5</v>
      </c>
      <c r="O53" s="17">
        <f>(L53/100)+(L53/200)</f>
        <v>1.7835592500000002</v>
      </c>
      <c r="P53" s="17">
        <f>L53+O53</f>
        <v>120.68750925000001</v>
      </c>
      <c r="Q53" s="10" t="str">
        <f>IF(D53="НС","-",60)</f>
        <v>-</v>
      </c>
      <c r="R53" s="23"/>
    </row>
    <row r="54" spans="1:18" x14ac:dyDescent="0.25">
      <c r="A54" s="22"/>
      <c r="B54" s="5"/>
      <c r="C54" s="10">
        <v>21</v>
      </c>
      <c r="D54" s="10" t="s">
        <v>24</v>
      </c>
      <c r="E54" s="15"/>
      <c r="F54" s="15">
        <v>1.51</v>
      </c>
      <c r="G54" s="12" t="str">
        <f t="shared" si="22"/>
        <v>1,5</v>
      </c>
      <c r="H54" s="17">
        <f t="shared" si="53"/>
        <v>2.2650000000000001</v>
      </c>
      <c r="I54" s="10">
        <v>1</v>
      </c>
      <c r="J54" s="16" t="str">
        <f t="shared" si="0"/>
        <v>1,3513</v>
      </c>
      <c r="K54" s="10">
        <f t="shared" ref="K54:K55" si="54">C54+34</f>
        <v>55</v>
      </c>
      <c r="L54" s="17">
        <f t="shared" ref="L54:L55" si="55">H54*I54*J54*K54</f>
        <v>168.33819750000001</v>
      </c>
      <c r="M54" s="10">
        <v>10</v>
      </c>
      <c r="N54" s="10">
        <v>5</v>
      </c>
      <c r="O54" s="17">
        <f t="shared" ref="O54:O55" si="56">(L54/100)+(L54/200)</f>
        <v>2.5250729625000004</v>
      </c>
      <c r="P54" s="17">
        <f t="shared" ref="P54:P55" si="57">L54+O54</f>
        <v>170.8632704625</v>
      </c>
      <c r="Q54" s="10">
        <v>60</v>
      </c>
      <c r="R54" s="23"/>
    </row>
    <row r="55" spans="1:18" x14ac:dyDescent="0.25">
      <c r="A55" s="22"/>
      <c r="B55" s="5"/>
      <c r="C55" s="10">
        <v>21</v>
      </c>
      <c r="D55" s="10" t="s">
        <v>23</v>
      </c>
      <c r="E55" s="15"/>
      <c r="F55" s="15"/>
      <c r="G55" s="12" t="str">
        <f t="shared" si="22"/>
        <v>-</v>
      </c>
      <c r="H55" s="17">
        <v>11.25</v>
      </c>
      <c r="I55" s="10">
        <v>1</v>
      </c>
      <c r="J55" s="16" t="str">
        <f t="shared" si="0"/>
        <v>0,2151</v>
      </c>
      <c r="K55" s="10">
        <f t="shared" si="54"/>
        <v>55</v>
      </c>
      <c r="L55" s="17">
        <f t="shared" si="55"/>
        <v>133.09312500000001</v>
      </c>
      <c r="M55" s="10">
        <v>10</v>
      </c>
      <c r="N55" s="10">
        <v>5</v>
      </c>
      <c r="O55" s="17">
        <f t="shared" si="56"/>
        <v>1.9963968750000003</v>
      </c>
      <c r="P55" s="17">
        <f t="shared" si="57"/>
        <v>135.089521875</v>
      </c>
      <c r="Q55" s="10"/>
      <c r="R55" s="23"/>
    </row>
    <row r="56" spans="1:18" x14ac:dyDescent="0.25">
      <c r="A56" s="22"/>
      <c r="B56" s="5" t="s">
        <v>19</v>
      </c>
      <c r="C56" s="10">
        <v>21</v>
      </c>
      <c r="D56" s="10" t="s">
        <v>22</v>
      </c>
      <c r="E56" s="15"/>
      <c r="F56" s="15">
        <v>3.4550000000000001</v>
      </c>
      <c r="G56" s="12" t="str">
        <f t="shared" si="22"/>
        <v>2,5</v>
      </c>
      <c r="H56" s="17">
        <f>F56*G56</f>
        <v>8.6374999999999993</v>
      </c>
      <c r="I56" s="10">
        <v>1</v>
      </c>
      <c r="J56" s="16" t="str">
        <f t="shared" si="0"/>
        <v>0,2826</v>
      </c>
      <c r="K56" s="10">
        <f>C56+34</f>
        <v>55</v>
      </c>
      <c r="L56" s="17">
        <f>H56*I56*J56*K56</f>
        <v>134.25266250000001</v>
      </c>
      <c r="M56" s="10">
        <v>10</v>
      </c>
      <c r="N56" s="10">
        <v>5</v>
      </c>
      <c r="O56" s="17">
        <f>(L56/100)+(L56/200)</f>
        <v>2.0137899375000003</v>
      </c>
      <c r="P56" s="17">
        <f>L56+O56</f>
        <v>136.26645243750002</v>
      </c>
      <c r="Q56" s="10" t="str">
        <f>IF(D56="НС","-",60)</f>
        <v>-</v>
      </c>
      <c r="R56" s="23"/>
    </row>
    <row r="57" spans="1:18" x14ac:dyDescent="0.25">
      <c r="A57" s="22"/>
      <c r="B57" s="5"/>
      <c r="C57" s="10">
        <v>21</v>
      </c>
      <c r="D57" s="10" t="s">
        <v>24</v>
      </c>
      <c r="E57" s="15"/>
      <c r="F57" s="15">
        <v>1.51</v>
      </c>
      <c r="G57" s="12" t="str">
        <f t="shared" si="22"/>
        <v>1,5</v>
      </c>
      <c r="H57" s="17">
        <f>F57*G57</f>
        <v>2.2650000000000001</v>
      </c>
      <c r="I57" s="10">
        <v>1</v>
      </c>
      <c r="J57" s="16" t="str">
        <f t="shared" si="0"/>
        <v>1,3513</v>
      </c>
      <c r="K57" s="10">
        <f t="shared" ref="K57:K58" si="58">C57+34</f>
        <v>55</v>
      </c>
      <c r="L57" s="17">
        <f t="shared" ref="L57:L58" si="59">H57*I57*J57*K57</f>
        <v>168.33819750000001</v>
      </c>
      <c r="M57" s="10">
        <v>10</v>
      </c>
      <c r="N57" s="10">
        <v>5</v>
      </c>
      <c r="O57" s="17">
        <f t="shared" ref="O57:O58" si="60">(L57/100)+(L57/200)</f>
        <v>2.5250729625000004</v>
      </c>
      <c r="P57" s="17">
        <f t="shared" ref="P57:P58" si="61">L57+O57</f>
        <v>170.8632704625</v>
      </c>
      <c r="Q57" s="10">
        <v>60</v>
      </c>
      <c r="R57" s="23"/>
    </row>
    <row r="58" spans="1:18" x14ac:dyDescent="0.25">
      <c r="A58" s="22"/>
      <c r="B58" s="5"/>
      <c r="C58" s="10">
        <v>21</v>
      </c>
      <c r="D58" s="10" t="s">
        <v>23</v>
      </c>
      <c r="E58" s="15"/>
      <c r="F58" s="15"/>
      <c r="G58" s="12" t="str">
        <f t="shared" si="22"/>
        <v>-</v>
      </c>
      <c r="H58" s="17">
        <v>9.3800000000000008</v>
      </c>
      <c r="I58" s="10">
        <v>1</v>
      </c>
      <c r="J58" s="16" t="str">
        <f t="shared" si="0"/>
        <v>0,2151</v>
      </c>
      <c r="K58" s="10">
        <f t="shared" si="58"/>
        <v>55</v>
      </c>
      <c r="L58" s="17">
        <f t="shared" si="59"/>
        <v>110.97009000000001</v>
      </c>
      <c r="M58" s="10">
        <v>10</v>
      </c>
      <c r="N58" s="10">
        <v>5</v>
      </c>
      <c r="O58" s="17">
        <f t="shared" si="60"/>
        <v>1.6645513500000004</v>
      </c>
      <c r="P58" s="17">
        <f t="shared" si="61"/>
        <v>112.63464135000001</v>
      </c>
      <c r="Q58" s="10" t="s">
        <v>42</v>
      </c>
      <c r="R58" s="23"/>
    </row>
    <row r="59" spans="1:18" x14ac:dyDescent="0.25">
      <c r="A59" s="22" t="s">
        <v>30</v>
      </c>
      <c r="B59" s="5" t="s">
        <v>19</v>
      </c>
      <c r="C59" s="10">
        <v>21</v>
      </c>
      <c r="D59" s="10" t="s">
        <v>22</v>
      </c>
      <c r="E59" s="15"/>
      <c r="F59" s="15">
        <v>2.9550000000000001</v>
      </c>
      <c r="G59" s="12">
        <v>2.5</v>
      </c>
      <c r="H59" s="17">
        <f t="shared" ref="H59:H60" si="62">F59*G59</f>
        <v>7.3875000000000002</v>
      </c>
      <c r="I59" s="10">
        <v>1</v>
      </c>
      <c r="J59" s="16" t="str">
        <f t="shared" si="0"/>
        <v>0,2826</v>
      </c>
      <c r="K59" s="10">
        <f>C59+34</f>
        <v>55</v>
      </c>
      <c r="L59" s="17">
        <f>H59*I59*J59*K59</f>
        <v>114.82391250000001</v>
      </c>
      <c r="M59" s="10">
        <v>10</v>
      </c>
      <c r="N59" s="10">
        <v>5</v>
      </c>
      <c r="O59" s="17">
        <f>(L59/100)+(L59/200)</f>
        <v>1.7223586875000003</v>
      </c>
      <c r="P59" s="17">
        <f>L59+O59</f>
        <v>116.54627118750001</v>
      </c>
      <c r="Q59" s="10" t="str">
        <f>IF(D59="НС","-",60)</f>
        <v>-</v>
      </c>
      <c r="R59" s="23">
        <f>SUM(P59:P67)+Q60+Q62+Q64+Q67</f>
        <v>1607.5738027875</v>
      </c>
    </row>
    <row r="60" spans="1:18" x14ac:dyDescent="0.25">
      <c r="A60" s="22"/>
      <c r="B60" s="5"/>
      <c r="C60" s="10">
        <v>21</v>
      </c>
      <c r="D60" s="10" t="s">
        <v>24</v>
      </c>
      <c r="E60" s="15"/>
      <c r="F60" s="15">
        <v>1.51</v>
      </c>
      <c r="G60" s="12" t="str">
        <f>IF(D60="НС","2,5",IF(D60="ОК","1,5","-"))</f>
        <v>1,5</v>
      </c>
      <c r="H60" s="17">
        <f t="shared" si="62"/>
        <v>2.2650000000000001</v>
      </c>
      <c r="I60" s="10">
        <v>1</v>
      </c>
      <c r="J60" s="16" t="str">
        <f t="shared" si="0"/>
        <v>1,3513</v>
      </c>
      <c r="K60" s="10">
        <f t="shared" ref="K60:K88" si="63">C60+34</f>
        <v>55</v>
      </c>
      <c r="L60" s="17">
        <f t="shared" ref="L60:L88" si="64">H60*I60*J60*K60</f>
        <v>168.33819750000001</v>
      </c>
      <c r="M60" s="10">
        <v>10</v>
      </c>
      <c r="N60" s="10">
        <v>5</v>
      </c>
      <c r="O60" s="17">
        <f t="shared" ref="O60:O88" si="65">(L60/100)+(L60/200)</f>
        <v>2.5250729625000004</v>
      </c>
      <c r="P60" s="17">
        <f t="shared" ref="P60:P88" si="66">L60+O60</f>
        <v>170.8632704625</v>
      </c>
      <c r="Q60" s="10">
        <v>60</v>
      </c>
      <c r="R60" s="23"/>
    </row>
    <row r="61" spans="1:18" x14ac:dyDescent="0.25">
      <c r="A61" s="22"/>
      <c r="B61" s="5" t="s">
        <v>20</v>
      </c>
      <c r="C61" s="10">
        <v>21</v>
      </c>
      <c r="D61" s="10" t="s">
        <v>22</v>
      </c>
      <c r="E61" s="15"/>
      <c r="F61" s="15">
        <v>2.4500000000000002</v>
      </c>
      <c r="G61" s="12" t="str">
        <f t="shared" ref="G61:G92" si="67">IF(D61="НС","2,5",IF(D61="ОК","1,5","-"))</f>
        <v>2,5</v>
      </c>
      <c r="H61" s="17">
        <f>F61*G61</f>
        <v>6.125</v>
      </c>
      <c r="I61" s="10">
        <v>1</v>
      </c>
      <c r="J61" s="16" t="str">
        <f t="shared" si="0"/>
        <v>0,2826</v>
      </c>
      <c r="K61" s="10">
        <f t="shared" si="63"/>
        <v>55</v>
      </c>
      <c r="L61" s="17">
        <f t="shared" si="64"/>
        <v>95.200874999999996</v>
      </c>
      <c r="M61" s="10">
        <v>10</v>
      </c>
      <c r="N61" s="10">
        <v>5</v>
      </c>
      <c r="O61" s="17">
        <f t="shared" si="65"/>
        <v>1.4280131249999999</v>
      </c>
      <c r="P61" s="17">
        <f t="shared" si="66"/>
        <v>96.628888125000003</v>
      </c>
      <c r="Q61" s="10" t="str">
        <f t="shared" ref="Q61:Q62" si="68">IF(D61="НС","-",60)</f>
        <v>-</v>
      </c>
      <c r="R61" s="23"/>
    </row>
    <row r="62" spans="1:18" x14ac:dyDescent="0.25">
      <c r="A62" s="22"/>
      <c r="B62" s="5"/>
      <c r="C62" s="10">
        <v>21</v>
      </c>
      <c r="D62" s="10" t="s">
        <v>24</v>
      </c>
      <c r="E62" s="15"/>
      <c r="F62" s="15">
        <v>1.51</v>
      </c>
      <c r="G62" s="12" t="str">
        <f t="shared" si="67"/>
        <v>1,5</v>
      </c>
      <c r="H62" s="17">
        <f>F62*G62</f>
        <v>2.2650000000000001</v>
      </c>
      <c r="I62" s="10">
        <v>1</v>
      </c>
      <c r="J62" s="16" t="str">
        <f t="shared" si="0"/>
        <v>1,3513</v>
      </c>
      <c r="K62" s="10">
        <f t="shared" si="63"/>
        <v>55</v>
      </c>
      <c r="L62" s="17">
        <f t="shared" si="64"/>
        <v>168.33819750000001</v>
      </c>
      <c r="M62" s="10">
        <v>10</v>
      </c>
      <c r="N62" s="10">
        <v>5</v>
      </c>
      <c r="O62" s="17">
        <f t="shared" si="65"/>
        <v>2.5250729625000004</v>
      </c>
      <c r="P62" s="17">
        <f t="shared" si="66"/>
        <v>170.8632704625</v>
      </c>
      <c r="Q62" s="10">
        <f t="shared" si="68"/>
        <v>60</v>
      </c>
      <c r="R62" s="23"/>
    </row>
    <row r="63" spans="1:18" x14ac:dyDescent="0.25">
      <c r="A63" s="22"/>
      <c r="B63" s="5" t="s">
        <v>20</v>
      </c>
      <c r="C63" s="10">
        <v>21</v>
      </c>
      <c r="D63" s="10" t="s">
        <v>22</v>
      </c>
      <c r="E63" s="15"/>
      <c r="F63" s="15">
        <v>2.5499999999999998</v>
      </c>
      <c r="G63" s="12" t="str">
        <f t="shared" si="67"/>
        <v>2,5</v>
      </c>
      <c r="H63" s="17">
        <f>F63*G63</f>
        <v>6.375</v>
      </c>
      <c r="I63" s="10">
        <v>1</v>
      </c>
      <c r="J63" s="16" t="str">
        <f t="shared" si="0"/>
        <v>0,2826</v>
      </c>
      <c r="K63" s="10">
        <f t="shared" si="63"/>
        <v>55</v>
      </c>
      <c r="L63" s="17">
        <f t="shared" si="64"/>
        <v>99.086625000000012</v>
      </c>
      <c r="M63" s="10">
        <v>10</v>
      </c>
      <c r="N63" s="10">
        <v>5</v>
      </c>
      <c r="O63" s="17">
        <f t="shared" si="65"/>
        <v>1.4862993750000002</v>
      </c>
      <c r="P63" s="17">
        <f t="shared" si="66"/>
        <v>100.57292437500001</v>
      </c>
      <c r="Q63" s="10"/>
      <c r="R63" s="23"/>
    </row>
    <row r="64" spans="1:18" x14ac:dyDescent="0.25">
      <c r="A64" s="22"/>
      <c r="B64" s="5"/>
      <c r="C64" s="10">
        <v>21</v>
      </c>
      <c r="D64" s="10" t="s">
        <v>24</v>
      </c>
      <c r="E64" s="15"/>
      <c r="F64" s="15">
        <v>1.51</v>
      </c>
      <c r="G64" s="12" t="str">
        <f t="shared" si="67"/>
        <v>1,5</v>
      </c>
      <c r="H64" s="17">
        <f t="shared" ref="H64" si="69">F64*G64</f>
        <v>2.2650000000000001</v>
      </c>
      <c r="I64" s="10">
        <v>1</v>
      </c>
      <c r="J64" s="16" t="str">
        <f t="shared" si="0"/>
        <v>1,3513</v>
      </c>
      <c r="K64" s="10">
        <f t="shared" si="63"/>
        <v>55</v>
      </c>
      <c r="L64" s="17">
        <f t="shared" si="64"/>
        <v>168.33819750000001</v>
      </c>
      <c r="M64" s="10">
        <v>10</v>
      </c>
      <c r="N64" s="10">
        <v>5</v>
      </c>
      <c r="O64" s="17">
        <f t="shared" si="65"/>
        <v>2.5250729625000004</v>
      </c>
      <c r="P64" s="17">
        <f t="shared" si="66"/>
        <v>170.8632704625</v>
      </c>
      <c r="Q64" s="10">
        <f t="shared" ref="Q64" si="70">IF(D64="НС","-",60)</f>
        <v>60</v>
      </c>
      <c r="R64" s="23"/>
    </row>
    <row r="65" spans="1:18" x14ac:dyDescent="0.25">
      <c r="A65" s="22"/>
      <c r="B65" s="5" t="s">
        <v>26</v>
      </c>
      <c r="C65" s="10">
        <v>21</v>
      </c>
      <c r="D65" s="10" t="s">
        <v>22</v>
      </c>
      <c r="E65" s="15"/>
      <c r="F65" s="15">
        <v>3.25</v>
      </c>
      <c r="G65" s="12" t="str">
        <f t="shared" si="67"/>
        <v>2,5</v>
      </c>
      <c r="H65" s="17">
        <f>F65*G65</f>
        <v>8.125</v>
      </c>
      <c r="I65" s="10">
        <v>1</v>
      </c>
      <c r="J65" s="16" t="str">
        <f t="shared" si="0"/>
        <v>0,2826</v>
      </c>
      <c r="K65" s="10">
        <f t="shared" si="63"/>
        <v>55</v>
      </c>
      <c r="L65" s="17">
        <f t="shared" si="64"/>
        <v>126.28687499999999</v>
      </c>
      <c r="M65" s="10">
        <v>10</v>
      </c>
      <c r="N65" s="10">
        <v>5</v>
      </c>
      <c r="O65" s="17">
        <f t="shared" si="65"/>
        <v>1.894303125</v>
      </c>
      <c r="P65" s="17">
        <f t="shared" si="66"/>
        <v>128.181178125</v>
      </c>
      <c r="Q65" s="10"/>
      <c r="R65" s="23"/>
    </row>
    <row r="66" spans="1:18" x14ac:dyDescent="0.25">
      <c r="A66" s="22"/>
      <c r="B66" s="5"/>
      <c r="C66" s="10">
        <v>21</v>
      </c>
      <c r="D66" s="10" t="s">
        <v>22</v>
      </c>
      <c r="E66" s="15"/>
      <c r="F66" s="15">
        <v>5.28</v>
      </c>
      <c r="G66" s="12" t="str">
        <f t="shared" si="67"/>
        <v>2,5</v>
      </c>
      <c r="H66" s="17">
        <f>F66*G66</f>
        <v>13.200000000000001</v>
      </c>
      <c r="I66" s="10">
        <v>1</v>
      </c>
      <c r="J66" s="16" t="str">
        <f t="shared" si="0"/>
        <v>0,2826</v>
      </c>
      <c r="K66" s="10">
        <f t="shared" si="63"/>
        <v>55</v>
      </c>
      <c r="L66" s="17">
        <f t="shared" si="64"/>
        <v>205.16760000000005</v>
      </c>
      <c r="M66" s="10">
        <v>10</v>
      </c>
      <c r="N66" s="10">
        <v>5</v>
      </c>
      <c r="O66" s="17">
        <f t="shared" si="65"/>
        <v>3.0775140000000007</v>
      </c>
      <c r="P66" s="17">
        <f t="shared" si="66"/>
        <v>208.24511400000006</v>
      </c>
      <c r="Q66" s="10"/>
      <c r="R66" s="23"/>
    </row>
    <row r="67" spans="1:18" x14ac:dyDescent="0.25">
      <c r="A67" s="22"/>
      <c r="B67" s="5"/>
      <c r="C67" s="10">
        <v>21</v>
      </c>
      <c r="D67" s="10" t="s">
        <v>24</v>
      </c>
      <c r="E67" s="15"/>
      <c r="F67" s="15">
        <v>1.81</v>
      </c>
      <c r="G67" s="12" t="str">
        <f t="shared" si="67"/>
        <v>1,5</v>
      </c>
      <c r="H67" s="17">
        <f t="shared" ref="H67" si="71">F67*G67</f>
        <v>2.7149999999999999</v>
      </c>
      <c r="I67" s="10">
        <v>1</v>
      </c>
      <c r="J67" s="16" t="str">
        <f t="shared" si="0"/>
        <v>1,3513</v>
      </c>
      <c r="K67" s="10">
        <f t="shared" si="63"/>
        <v>55</v>
      </c>
      <c r="L67" s="17">
        <f t="shared" si="64"/>
        <v>201.7828725</v>
      </c>
      <c r="M67" s="10">
        <v>10</v>
      </c>
      <c r="N67" s="10">
        <v>5</v>
      </c>
      <c r="O67" s="17">
        <f t="shared" si="65"/>
        <v>3.0267430874999999</v>
      </c>
      <c r="P67" s="17">
        <f t="shared" si="66"/>
        <v>204.80961558749999</v>
      </c>
      <c r="Q67" s="10">
        <f t="shared" ref="Q67" si="72">IF(D67="НС","-",60)</f>
        <v>60</v>
      </c>
      <c r="R67" s="23"/>
    </row>
    <row r="68" spans="1:18" x14ac:dyDescent="0.25">
      <c r="A68" s="22" t="s">
        <v>31</v>
      </c>
      <c r="B68" s="5" t="s">
        <v>20</v>
      </c>
      <c r="C68" s="10">
        <v>21</v>
      </c>
      <c r="D68" s="10" t="s">
        <v>22</v>
      </c>
      <c r="E68" s="15"/>
      <c r="F68" s="15">
        <v>2.8250000000000002</v>
      </c>
      <c r="G68" s="12" t="str">
        <f t="shared" si="67"/>
        <v>2,5</v>
      </c>
      <c r="H68" s="17">
        <f t="shared" ref="H68:H88" si="73">F68*G68</f>
        <v>7.0625</v>
      </c>
      <c r="I68" s="10">
        <v>1</v>
      </c>
      <c r="J68" s="16" t="str">
        <f t="shared" si="0"/>
        <v>0,2826</v>
      </c>
      <c r="K68" s="10">
        <f t="shared" si="63"/>
        <v>55</v>
      </c>
      <c r="L68" s="17">
        <f t="shared" si="64"/>
        <v>109.77243750000001</v>
      </c>
      <c r="M68" s="10">
        <v>10</v>
      </c>
      <c r="N68" s="10">
        <v>5</v>
      </c>
      <c r="O68" s="17">
        <f t="shared" si="65"/>
        <v>1.6465865625</v>
      </c>
      <c r="P68" s="17">
        <f t="shared" si="66"/>
        <v>111.41902406250001</v>
      </c>
      <c r="Q68" s="10"/>
      <c r="R68" s="23">
        <f>SUM(P68:P74)+Q69+Q72+Q74</f>
        <v>1278.8195526</v>
      </c>
    </row>
    <row r="69" spans="1:18" x14ac:dyDescent="0.25">
      <c r="A69" s="22"/>
      <c r="B69" s="5"/>
      <c r="C69" s="10">
        <v>21</v>
      </c>
      <c r="D69" s="10" t="s">
        <v>24</v>
      </c>
      <c r="E69" s="15"/>
      <c r="F69" s="15">
        <v>1.51</v>
      </c>
      <c r="G69" s="12" t="str">
        <f t="shared" si="67"/>
        <v>1,5</v>
      </c>
      <c r="H69" s="17">
        <f t="shared" si="73"/>
        <v>2.2650000000000001</v>
      </c>
      <c r="I69" s="10">
        <v>1</v>
      </c>
      <c r="J69" s="16" t="str">
        <f t="shared" si="0"/>
        <v>1,3513</v>
      </c>
      <c r="K69" s="10">
        <f t="shared" si="63"/>
        <v>55</v>
      </c>
      <c r="L69" s="17">
        <f t="shared" si="64"/>
        <v>168.33819750000001</v>
      </c>
      <c r="M69" s="10">
        <v>10</v>
      </c>
      <c r="N69" s="10">
        <v>5</v>
      </c>
      <c r="O69" s="17">
        <f t="shared" si="65"/>
        <v>2.5250729625000004</v>
      </c>
      <c r="P69" s="17">
        <f t="shared" si="66"/>
        <v>170.8632704625</v>
      </c>
      <c r="Q69" s="10">
        <f t="shared" ref="Q69" si="74">IF(D69="НС","-",60)</f>
        <v>60</v>
      </c>
      <c r="R69" s="23"/>
    </row>
    <row r="70" spans="1:18" x14ac:dyDescent="0.25">
      <c r="A70" s="22"/>
      <c r="B70" s="5" t="s">
        <v>26</v>
      </c>
      <c r="C70" s="10">
        <v>21</v>
      </c>
      <c r="D70" s="10" t="s">
        <v>22</v>
      </c>
      <c r="E70" s="15"/>
      <c r="F70" s="15">
        <v>4.18</v>
      </c>
      <c r="G70" s="12" t="str">
        <f t="shared" si="67"/>
        <v>2,5</v>
      </c>
      <c r="H70" s="17">
        <f t="shared" si="73"/>
        <v>10.45</v>
      </c>
      <c r="I70" s="10">
        <v>1</v>
      </c>
      <c r="J70" s="16" t="str">
        <f t="shared" ref="J70:J133" si="75">IF(D70="НС","0,2826",IF(D70="ОК","1,3513","0,2151"))</f>
        <v>0,2826</v>
      </c>
      <c r="K70" s="10">
        <f t="shared" si="63"/>
        <v>55</v>
      </c>
      <c r="L70" s="17">
        <f t="shared" si="64"/>
        <v>162.42435</v>
      </c>
      <c r="M70" s="10">
        <v>10</v>
      </c>
      <c r="N70" s="10">
        <v>5</v>
      </c>
      <c r="O70" s="17">
        <f t="shared" si="65"/>
        <v>2.4363652499999997</v>
      </c>
      <c r="P70" s="17">
        <f t="shared" si="66"/>
        <v>164.86071525</v>
      </c>
      <c r="Q70" s="10" t="str">
        <f t="shared" ref="Q70" si="76">IF(D70="НС","-",60)</f>
        <v>-</v>
      </c>
      <c r="R70" s="23"/>
    </row>
    <row r="71" spans="1:18" x14ac:dyDescent="0.25">
      <c r="A71" s="22"/>
      <c r="B71" s="5"/>
      <c r="C71" s="10">
        <v>21</v>
      </c>
      <c r="D71" s="10" t="s">
        <v>22</v>
      </c>
      <c r="E71" s="15"/>
      <c r="F71" s="15">
        <v>3.948</v>
      </c>
      <c r="G71" s="12" t="str">
        <f t="shared" si="67"/>
        <v>2,5</v>
      </c>
      <c r="H71" s="17">
        <f t="shared" si="73"/>
        <v>9.8699999999999992</v>
      </c>
      <c r="I71" s="10">
        <v>1</v>
      </c>
      <c r="J71" s="16" t="str">
        <f t="shared" si="75"/>
        <v>0,2826</v>
      </c>
      <c r="K71" s="10">
        <f t="shared" si="63"/>
        <v>55</v>
      </c>
      <c r="L71" s="17">
        <f t="shared" si="64"/>
        <v>153.40941000000001</v>
      </c>
      <c r="M71" s="10">
        <v>10</v>
      </c>
      <c r="N71" s="10">
        <v>5</v>
      </c>
      <c r="O71" s="17">
        <f t="shared" si="65"/>
        <v>2.3011411500000003</v>
      </c>
      <c r="P71" s="17">
        <f t="shared" si="66"/>
        <v>155.71055115000001</v>
      </c>
      <c r="Q71" s="10"/>
      <c r="R71" s="23"/>
    </row>
    <row r="72" spans="1:18" x14ac:dyDescent="0.25">
      <c r="A72" s="22"/>
      <c r="B72" s="5"/>
      <c r="C72" s="10">
        <v>21</v>
      </c>
      <c r="D72" s="10" t="s">
        <v>24</v>
      </c>
      <c r="E72" s="15"/>
      <c r="F72" s="15">
        <v>1.81</v>
      </c>
      <c r="G72" s="12" t="str">
        <f t="shared" si="67"/>
        <v>1,5</v>
      </c>
      <c r="H72" s="17">
        <f t="shared" si="73"/>
        <v>2.7149999999999999</v>
      </c>
      <c r="I72" s="10">
        <v>1</v>
      </c>
      <c r="J72" s="16" t="str">
        <f t="shared" si="75"/>
        <v>1,3513</v>
      </c>
      <c r="K72" s="10">
        <f t="shared" si="63"/>
        <v>55</v>
      </c>
      <c r="L72" s="17">
        <f t="shared" si="64"/>
        <v>201.7828725</v>
      </c>
      <c r="M72" s="10">
        <v>10</v>
      </c>
      <c r="N72" s="10">
        <v>5</v>
      </c>
      <c r="O72" s="17">
        <f t="shared" si="65"/>
        <v>3.0267430874999999</v>
      </c>
      <c r="P72" s="17">
        <f t="shared" si="66"/>
        <v>204.80961558749999</v>
      </c>
      <c r="Q72" s="10">
        <f t="shared" ref="Q72" si="77">IF(D72="НС","-",60)</f>
        <v>60</v>
      </c>
      <c r="R72" s="23"/>
    </row>
    <row r="73" spans="1:18" x14ac:dyDescent="0.25">
      <c r="A73" s="22"/>
      <c r="B73" s="5" t="s">
        <v>19</v>
      </c>
      <c r="C73" s="10">
        <v>21</v>
      </c>
      <c r="D73" s="10" t="s">
        <v>22</v>
      </c>
      <c r="E73" s="15"/>
      <c r="F73" s="15">
        <v>3.05</v>
      </c>
      <c r="G73" s="12" t="str">
        <f t="shared" si="67"/>
        <v>2,5</v>
      </c>
      <c r="H73" s="17">
        <f t="shared" si="73"/>
        <v>7.625</v>
      </c>
      <c r="I73" s="10">
        <v>1</v>
      </c>
      <c r="J73" s="16" t="str">
        <f t="shared" si="75"/>
        <v>0,2826</v>
      </c>
      <c r="K73" s="10">
        <f t="shared" si="63"/>
        <v>55</v>
      </c>
      <c r="L73" s="17">
        <f t="shared" si="64"/>
        <v>118.51537500000001</v>
      </c>
      <c r="M73" s="10">
        <v>10</v>
      </c>
      <c r="N73" s="10">
        <v>5</v>
      </c>
      <c r="O73" s="17">
        <f t="shared" si="65"/>
        <v>1.777730625</v>
      </c>
      <c r="P73" s="17">
        <f t="shared" si="66"/>
        <v>120.29310562500001</v>
      </c>
      <c r="Q73" s="10"/>
      <c r="R73" s="23"/>
    </row>
    <row r="74" spans="1:18" x14ac:dyDescent="0.25">
      <c r="A74" s="22"/>
      <c r="B74" s="5"/>
      <c r="C74" s="10">
        <v>21</v>
      </c>
      <c r="D74" s="10" t="s">
        <v>24</v>
      </c>
      <c r="E74" s="15"/>
      <c r="F74" s="15">
        <v>1.51</v>
      </c>
      <c r="G74" s="12" t="str">
        <f t="shared" si="67"/>
        <v>1,5</v>
      </c>
      <c r="H74" s="17">
        <f t="shared" si="73"/>
        <v>2.2650000000000001</v>
      </c>
      <c r="I74" s="10">
        <v>1</v>
      </c>
      <c r="J74" s="16" t="str">
        <f t="shared" si="75"/>
        <v>1,3513</v>
      </c>
      <c r="K74" s="10">
        <f t="shared" si="63"/>
        <v>55</v>
      </c>
      <c r="L74" s="17">
        <f t="shared" si="64"/>
        <v>168.33819750000001</v>
      </c>
      <c r="M74" s="10">
        <v>10</v>
      </c>
      <c r="N74" s="10">
        <v>5</v>
      </c>
      <c r="O74" s="17">
        <f t="shared" si="65"/>
        <v>2.5250729625000004</v>
      </c>
      <c r="P74" s="17">
        <f t="shared" si="66"/>
        <v>170.8632704625</v>
      </c>
      <c r="Q74" s="10">
        <v>60</v>
      </c>
      <c r="R74" s="23"/>
    </row>
    <row r="75" spans="1:18" x14ac:dyDescent="0.25">
      <c r="A75" s="22" t="s">
        <v>32</v>
      </c>
      <c r="B75" s="5" t="s">
        <v>19</v>
      </c>
      <c r="C75" s="10">
        <v>21</v>
      </c>
      <c r="D75" s="10" t="s">
        <v>22</v>
      </c>
      <c r="E75" s="15"/>
      <c r="F75" s="15">
        <v>3.1480000000000001</v>
      </c>
      <c r="G75" s="12" t="str">
        <f t="shared" si="67"/>
        <v>2,5</v>
      </c>
      <c r="H75" s="17">
        <f t="shared" si="73"/>
        <v>7.87</v>
      </c>
      <c r="I75" s="10">
        <v>1</v>
      </c>
      <c r="J75" s="16" t="str">
        <f t="shared" si="75"/>
        <v>0,2826</v>
      </c>
      <c r="K75" s="10">
        <f t="shared" si="63"/>
        <v>55</v>
      </c>
      <c r="L75" s="17">
        <f t="shared" si="64"/>
        <v>122.32341</v>
      </c>
      <c r="M75" s="10">
        <v>10</v>
      </c>
      <c r="N75" s="10">
        <v>5</v>
      </c>
      <c r="O75" s="17">
        <f t="shared" si="65"/>
        <v>1.83485115</v>
      </c>
      <c r="P75" s="17">
        <f t="shared" si="66"/>
        <v>124.15826115</v>
      </c>
      <c r="Q75" s="10"/>
      <c r="R75" s="23">
        <f>SUM(P75:P80)+Q76+Q78+Q80</f>
        <v>1081.4205382875</v>
      </c>
    </row>
    <row r="76" spans="1:18" x14ac:dyDescent="0.25">
      <c r="A76" s="22"/>
      <c r="B76" s="5"/>
      <c r="C76" s="10">
        <v>21</v>
      </c>
      <c r="D76" s="10" t="s">
        <v>24</v>
      </c>
      <c r="E76" s="15"/>
      <c r="F76" s="15">
        <v>1.51</v>
      </c>
      <c r="G76" s="12" t="str">
        <f t="shared" si="67"/>
        <v>1,5</v>
      </c>
      <c r="H76" s="17">
        <f t="shared" si="73"/>
        <v>2.2650000000000001</v>
      </c>
      <c r="I76" s="10">
        <v>1</v>
      </c>
      <c r="J76" s="16" t="str">
        <f t="shared" si="75"/>
        <v>1,3513</v>
      </c>
      <c r="K76" s="10">
        <f t="shared" si="63"/>
        <v>55</v>
      </c>
      <c r="L76" s="17">
        <f t="shared" si="64"/>
        <v>168.33819750000001</v>
      </c>
      <c r="M76" s="10">
        <v>10</v>
      </c>
      <c r="N76" s="10">
        <v>5</v>
      </c>
      <c r="O76" s="17">
        <f t="shared" si="65"/>
        <v>2.5250729625000004</v>
      </c>
      <c r="P76" s="17">
        <f t="shared" si="66"/>
        <v>170.8632704625</v>
      </c>
      <c r="Q76" s="10">
        <v>60</v>
      </c>
      <c r="R76" s="23"/>
    </row>
    <row r="77" spans="1:18" x14ac:dyDescent="0.25">
      <c r="A77" s="22"/>
      <c r="B77" s="5" t="s">
        <v>20</v>
      </c>
      <c r="C77" s="10">
        <v>21</v>
      </c>
      <c r="D77" s="10" t="s">
        <v>22</v>
      </c>
      <c r="E77" s="15"/>
      <c r="F77" s="15">
        <v>2.6</v>
      </c>
      <c r="G77" s="12" t="str">
        <f t="shared" si="67"/>
        <v>2,5</v>
      </c>
      <c r="H77" s="17">
        <f t="shared" si="73"/>
        <v>6.5</v>
      </c>
      <c r="I77" s="10">
        <v>1</v>
      </c>
      <c r="J77" s="16" t="str">
        <f t="shared" si="75"/>
        <v>0,2826</v>
      </c>
      <c r="K77" s="10">
        <f t="shared" si="63"/>
        <v>55</v>
      </c>
      <c r="L77" s="17">
        <f t="shared" si="64"/>
        <v>101.02950000000001</v>
      </c>
      <c r="M77" s="10">
        <v>10</v>
      </c>
      <c r="N77" s="10">
        <v>5</v>
      </c>
      <c r="O77" s="17">
        <f t="shared" si="65"/>
        <v>1.5154425000000002</v>
      </c>
      <c r="P77" s="17">
        <f t="shared" si="66"/>
        <v>102.54494250000002</v>
      </c>
      <c r="Q77" s="10" t="str">
        <f t="shared" ref="Q77:Q78" si="78">IF(D77="НС","-",60)</f>
        <v>-</v>
      </c>
      <c r="R77" s="23"/>
    </row>
    <row r="78" spans="1:18" x14ac:dyDescent="0.25">
      <c r="A78" s="22"/>
      <c r="B78" s="5"/>
      <c r="C78" s="10">
        <v>21</v>
      </c>
      <c r="D78" s="10" t="s">
        <v>24</v>
      </c>
      <c r="E78" s="15"/>
      <c r="F78" s="15">
        <v>1.51</v>
      </c>
      <c r="G78" s="12" t="str">
        <f t="shared" si="67"/>
        <v>1,5</v>
      </c>
      <c r="H78" s="17">
        <f t="shared" si="73"/>
        <v>2.2650000000000001</v>
      </c>
      <c r="I78" s="10">
        <v>1</v>
      </c>
      <c r="J78" s="16" t="str">
        <f t="shared" si="75"/>
        <v>1,3513</v>
      </c>
      <c r="K78" s="10">
        <f t="shared" si="63"/>
        <v>55</v>
      </c>
      <c r="L78" s="17">
        <f t="shared" si="64"/>
        <v>168.33819750000001</v>
      </c>
      <c r="M78" s="10">
        <v>10</v>
      </c>
      <c r="N78" s="10">
        <v>5</v>
      </c>
      <c r="O78" s="17">
        <f t="shared" si="65"/>
        <v>2.5250729625000004</v>
      </c>
      <c r="P78" s="17">
        <f t="shared" si="66"/>
        <v>170.8632704625</v>
      </c>
      <c r="Q78" s="10">
        <f t="shared" si="78"/>
        <v>60</v>
      </c>
      <c r="R78" s="23"/>
    </row>
    <row r="79" spans="1:18" x14ac:dyDescent="0.25">
      <c r="A79" s="22"/>
      <c r="B79" s="5" t="s">
        <v>26</v>
      </c>
      <c r="C79" s="10">
        <v>21</v>
      </c>
      <c r="D79" s="10" t="s">
        <v>22</v>
      </c>
      <c r="E79" s="15"/>
      <c r="F79" s="15">
        <v>3.25</v>
      </c>
      <c r="G79" s="12" t="str">
        <f t="shared" si="67"/>
        <v>2,5</v>
      </c>
      <c r="H79" s="17">
        <f t="shared" si="73"/>
        <v>8.125</v>
      </c>
      <c r="I79" s="10">
        <v>1</v>
      </c>
      <c r="J79" s="16" t="str">
        <f t="shared" si="75"/>
        <v>0,2826</v>
      </c>
      <c r="K79" s="10">
        <f t="shared" si="63"/>
        <v>55</v>
      </c>
      <c r="L79" s="17">
        <f t="shared" si="64"/>
        <v>126.28687499999999</v>
      </c>
      <c r="M79" s="10">
        <v>10</v>
      </c>
      <c r="N79" s="10">
        <v>5</v>
      </c>
      <c r="O79" s="17">
        <f t="shared" si="65"/>
        <v>1.894303125</v>
      </c>
      <c r="P79" s="17">
        <f t="shared" si="66"/>
        <v>128.181178125</v>
      </c>
      <c r="Q79" s="10" t="str">
        <f t="shared" ref="Q79:Q80" si="79">IF(D79="НС","-",60)</f>
        <v>-</v>
      </c>
      <c r="R79" s="23"/>
    </row>
    <row r="80" spans="1:18" x14ac:dyDescent="0.25">
      <c r="A80" s="22"/>
      <c r="B80" s="5"/>
      <c r="C80" s="10">
        <v>21</v>
      </c>
      <c r="D80" s="10" t="s">
        <v>24</v>
      </c>
      <c r="E80" s="15"/>
      <c r="F80" s="15">
        <v>1.81</v>
      </c>
      <c r="G80" s="12" t="str">
        <f t="shared" si="67"/>
        <v>1,5</v>
      </c>
      <c r="H80" s="17">
        <f t="shared" si="73"/>
        <v>2.7149999999999999</v>
      </c>
      <c r="I80" s="10">
        <v>1</v>
      </c>
      <c r="J80" s="16" t="str">
        <f t="shared" si="75"/>
        <v>1,3513</v>
      </c>
      <c r="K80" s="10">
        <f t="shared" si="63"/>
        <v>55</v>
      </c>
      <c r="L80" s="17">
        <f t="shared" si="64"/>
        <v>201.7828725</v>
      </c>
      <c r="M80" s="10">
        <v>10</v>
      </c>
      <c r="N80" s="10">
        <v>5</v>
      </c>
      <c r="O80" s="17">
        <f t="shared" si="65"/>
        <v>3.0267430874999999</v>
      </c>
      <c r="P80" s="17">
        <f t="shared" si="66"/>
        <v>204.80961558749999</v>
      </c>
      <c r="Q80" s="10">
        <f t="shared" si="79"/>
        <v>60</v>
      </c>
      <c r="R80" s="23"/>
    </row>
    <row r="81" spans="1:18" x14ac:dyDescent="0.25">
      <c r="A81" s="22" t="s">
        <v>33</v>
      </c>
      <c r="B81" s="5" t="s">
        <v>26</v>
      </c>
      <c r="C81" s="10">
        <v>21</v>
      </c>
      <c r="D81" s="10" t="s">
        <v>22</v>
      </c>
      <c r="E81" s="15"/>
      <c r="F81" s="15">
        <v>3.23</v>
      </c>
      <c r="G81" s="12" t="str">
        <f t="shared" si="67"/>
        <v>2,5</v>
      </c>
      <c r="H81" s="17">
        <f t="shared" si="73"/>
        <v>8.0749999999999993</v>
      </c>
      <c r="I81" s="10">
        <v>1</v>
      </c>
      <c r="J81" s="16" t="str">
        <f t="shared" si="75"/>
        <v>0,2826</v>
      </c>
      <c r="K81" s="10">
        <f t="shared" si="63"/>
        <v>55</v>
      </c>
      <c r="L81" s="17">
        <f t="shared" si="64"/>
        <v>125.50972499999999</v>
      </c>
      <c r="M81" s="10">
        <v>10</v>
      </c>
      <c r="N81" s="10">
        <v>5</v>
      </c>
      <c r="O81" s="17">
        <f t="shared" si="65"/>
        <v>1.8826458749999999</v>
      </c>
      <c r="P81" s="17">
        <f t="shared" si="66"/>
        <v>127.39237087499998</v>
      </c>
      <c r="Q81" s="10" t="str">
        <f t="shared" ref="Q81:Q82" si="80">IF(D81="НС","-",60)</f>
        <v>-</v>
      </c>
      <c r="R81" s="23">
        <f>SUM(P81:P86)+Q82+Q84+Q86</f>
        <v>1042.6506619499999</v>
      </c>
    </row>
    <row r="82" spans="1:18" x14ac:dyDescent="0.25">
      <c r="A82" s="22"/>
      <c r="B82" s="5"/>
      <c r="C82" s="10">
        <v>21</v>
      </c>
      <c r="D82" s="10" t="s">
        <v>24</v>
      </c>
      <c r="E82" s="15"/>
      <c r="F82" s="15">
        <v>1.81</v>
      </c>
      <c r="G82" s="12" t="str">
        <f t="shared" si="67"/>
        <v>1,5</v>
      </c>
      <c r="H82" s="17">
        <f t="shared" si="73"/>
        <v>2.7149999999999999</v>
      </c>
      <c r="I82" s="10">
        <v>1</v>
      </c>
      <c r="J82" s="16" t="str">
        <f t="shared" si="75"/>
        <v>1,3513</v>
      </c>
      <c r="K82" s="10">
        <f t="shared" si="63"/>
        <v>55</v>
      </c>
      <c r="L82" s="17">
        <f t="shared" si="64"/>
        <v>201.7828725</v>
      </c>
      <c r="M82" s="10">
        <v>10</v>
      </c>
      <c r="N82" s="10">
        <v>5</v>
      </c>
      <c r="O82" s="17">
        <f t="shared" si="65"/>
        <v>3.0267430874999999</v>
      </c>
      <c r="P82" s="17">
        <f t="shared" si="66"/>
        <v>204.80961558749999</v>
      </c>
      <c r="Q82" s="10">
        <f t="shared" si="80"/>
        <v>60</v>
      </c>
      <c r="R82" s="23"/>
    </row>
    <row r="83" spans="1:18" x14ac:dyDescent="0.25">
      <c r="A83" s="22"/>
      <c r="B83" s="5" t="s">
        <v>20</v>
      </c>
      <c r="C83" s="10">
        <v>21</v>
      </c>
      <c r="D83" s="10" t="s">
        <v>22</v>
      </c>
      <c r="E83" s="15"/>
      <c r="F83" s="15">
        <v>2.46</v>
      </c>
      <c r="G83" s="12" t="str">
        <f t="shared" si="67"/>
        <v>2,5</v>
      </c>
      <c r="H83" s="17">
        <f t="shared" si="73"/>
        <v>6.15</v>
      </c>
      <c r="I83" s="10">
        <v>1</v>
      </c>
      <c r="J83" s="16" t="str">
        <f t="shared" si="75"/>
        <v>0,2826</v>
      </c>
      <c r="K83" s="10">
        <f t="shared" si="63"/>
        <v>55</v>
      </c>
      <c r="L83" s="17">
        <f t="shared" si="64"/>
        <v>95.589450000000014</v>
      </c>
      <c r="M83" s="10">
        <v>10</v>
      </c>
      <c r="N83" s="10">
        <v>5</v>
      </c>
      <c r="O83" s="17">
        <f t="shared" si="65"/>
        <v>1.43384175</v>
      </c>
      <c r="P83" s="17">
        <f t="shared" si="66"/>
        <v>97.023291750000013</v>
      </c>
      <c r="Q83" s="10" t="str">
        <f t="shared" ref="Q83:Q84" si="81">IF(D83="НС","-",60)</f>
        <v>-</v>
      </c>
      <c r="R83" s="23"/>
    </row>
    <row r="84" spans="1:18" x14ac:dyDescent="0.25">
      <c r="A84" s="22"/>
      <c r="B84" s="5"/>
      <c r="C84" s="10">
        <v>21</v>
      </c>
      <c r="D84" s="10" t="s">
        <v>24</v>
      </c>
      <c r="E84" s="15"/>
      <c r="F84" s="15">
        <v>1.51</v>
      </c>
      <c r="G84" s="12" t="str">
        <f t="shared" si="67"/>
        <v>1,5</v>
      </c>
      <c r="H84" s="17">
        <f t="shared" si="73"/>
        <v>2.2650000000000001</v>
      </c>
      <c r="I84" s="10">
        <v>1</v>
      </c>
      <c r="J84" s="16" t="str">
        <f t="shared" si="75"/>
        <v>1,3513</v>
      </c>
      <c r="K84" s="10">
        <f t="shared" si="63"/>
        <v>55</v>
      </c>
      <c r="L84" s="17">
        <f t="shared" si="64"/>
        <v>168.33819750000001</v>
      </c>
      <c r="M84" s="10">
        <v>10</v>
      </c>
      <c r="N84" s="10">
        <v>5</v>
      </c>
      <c r="O84" s="17">
        <f t="shared" si="65"/>
        <v>2.5250729625000004</v>
      </c>
      <c r="P84" s="17">
        <f t="shared" si="66"/>
        <v>170.8632704625</v>
      </c>
      <c r="Q84" s="10">
        <f t="shared" si="81"/>
        <v>60</v>
      </c>
      <c r="R84" s="23"/>
    </row>
    <row r="85" spans="1:18" x14ac:dyDescent="0.25">
      <c r="A85" s="22"/>
      <c r="B85" s="5" t="s">
        <v>19</v>
      </c>
      <c r="C85" s="10">
        <v>21</v>
      </c>
      <c r="D85" s="10" t="s">
        <v>22</v>
      </c>
      <c r="E85" s="15"/>
      <c r="F85" s="15">
        <v>2.3250000000000002</v>
      </c>
      <c r="G85" s="12" t="str">
        <f t="shared" si="67"/>
        <v>2,5</v>
      </c>
      <c r="H85" s="17">
        <f t="shared" si="73"/>
        <v>5.8125</v>
      </c>
      <c r="I85" s="10">
        <v>1</v>
      </c>
      <c r="J85" s="16" t="str">
        <f t="shared" si="75"/>
        <v>0,2826</v>
      </c>
      <c r="K85" s="10">
        <f t="shared" si="63"/>
        <v>55</v>
      </c>
      <c r="L85" s="17">
        <f t="shared" si="64"/>
        <v>90.343687500000001</v>
      </c>
      <c r="M85" s="10">
        <v>10</v>
      </c>
      <c r="N85" s="10">
        <v>5</v>
      </c>
      <c r="O85" s="17">
        <f t="shared" si="65"/>
        <v>1.3551553125</v>
      </c>
      <c r="P85" s="17">
        <f t="shared" si="66"/>
        <v>91.698842812500004</v>
      </c>
      <c r="Q85" s="10" t="str">
        <f t="shared" ref="Q85:Q86" si="82">IF(D85="НС","-",60)</f>
        <v>-</v>
      </c>
      <c r="R85" s="23"/>
    </row>
    <row r="86" spans="1:18" x14ac:dyDescent="0.25">
      <c r="A86" s="22"/>
      <c r="B86" s="5"/>
      <c r="C86" s="10">
        <v>21</v>
      </c>
      <c r="D86" s="10" t="s">
        <v>24</v>
      </c>
      <c r="E86" s="15"/>
      <c r="F86" s="15">
        <v>1.51</v>
      </c>
      <c r="G86" s="12" t="str">
        <f t="shared" si="67"/>
        <v>1,5</v>
      </c>
      <c r="H86" s="17">
        <f t="shared" si="73"/>
        <v>2.2650000000000001</v>
      </c>
      <c r="I86" s="10">
        <v>1</v>
      </c>
      <c r="J86" s="16" t="str">
        <f t="shared" si="75"/>
        <v>1,3513</v>
      </c>
      <c r="K86" s="10">
        <f t="shared" si="63"/>
        <v>55</v>
      </c>
      <c r="L86" s="17">
        <f t="shared" si="64"/>
        <v>168.33819750000001</v>
      </c>
      <c r="M86" s="10">
        <v>10</v>
      </c>
      <c r="N86" s="10">
        <v>5</v>
      </c>
      <c r="O86" s="17">
        <f t="shared" si="65"/>
        <v>2.5250729625000004</v>
      </c>
      <c r="P86" s="17">
        <f t="shared" si="66"/>
        <v>170.8632704625</v>
      </c>
      <c r="Q86" s="10">
        <f t="shared" si="82"/>
        <v>60</v>
      </c>
      <c r="R86" s="23"/>
    </row>
    <row r="87" spans="1:18" x14ac:dyDescent="0.25">
      <c r="A87" s="22" t="s">
        <v>34</v>
      </c>
      <c r="B87" s="5" t="s">
        <v>26</v>
      </c>
      <c r="C87" s="10">
        <v>21</v>
      </c>
      <c r="D87" s="10" t="s">
        <v>22</v>
      </c>
      <c r="E87" s="15"/>
      <c r="F87" s="15">
        <v>3.653</v>
      </c>
      <c r="G87" s="12" t="str">
        <f t="shared" si="67"/>
        <v>2,5</v>
      </c>
      <c r="H87" s="17">
        <f t="shared" si="73"/>
        <v>9.1325000000000003</v>
      </c>
      <c r="I87" s="10">
        <v>1</v>
      </c>
      <c r="J87" s="16" t="str">
        <f t="shared" si="75"/>
        <v>0,2826</v>
      </c>
      <c r="K87" s="10">
        <f t="shared" si="63"/>
        <v>55</v>
      </c>
      <c r="L87" s="17">
        <f t="shared" si="64"/>
        <v>141.94644750000003</v>
      </c>
      <c r="M87" s="10">
        <v>10</v>
      </c>
      <c r="N87" s="10">
        <v>5</v>
      </c>
      <c r="O87" s="17">
        <f t="shared" si="65"/>
        <v>2.1291967125000006</v>
      </c>
      <c r="P87" s="17">
        <f t="shared" si="66"/>
        <v>144.07564421250004</v>
      </c>
      <c r="Q87" s="10" t="str">
        <f t="shared" ref="Q87:Q88" si="83">IF(D87="НС","-",60)</f>
        <v>-</v>
      </c>
      <c r="R87" s="23">
        <f>SUM(P87:P92)+Q82+Q84</f>
        <v>1067.5657624124999</v>
      </c>
    </row>
    <row r="88" spans="1:18" x14ac:dyDescent="0.25">
      <c r="A88" s="22"/>
      <c r="B88" s="5"/>
      <c r="C88" s="10">
        <v>21</v>
      </c>
      <c r="D88" s="10" t="s">
        <v>24</v>
      </c>
      <c r="E88" s="15"/>
      <c r="F88" s="15">
        <v>1.81</v>
      </c>
      <c r="G88" s="12" t="str">
        <f t="shared" si="67"/>
        <v>1,5</v>
      </c>
      <c r="H88" s="17">
        <f t="shared" si="73"/>
        <v>2.7149999999999999</v>
      </c>
      <c r="I88" s="10">
        <v>1</v>
      </c>
      <c r="J88" s="16" t="str">
        <f t="shared" si="75"/>
        <v>1,3513</v>
      </c>
      <c r="K88" s="10">
        <f t="shared" si="63"/>
        <v>55</v>
      </c>
      <c r="L88" s="17">
        <f t="shared" si="64"/>
        <v>201.7828725</v>
      </c>
      <c r="M88" s="10">
        <v>10</v>
      </c>
      <c r="N88" s="10">
        <v>5</v>
      </c>
      <c r="O88" s="17">
        <f t="shared" si="65"/>
        <v>3.0267430874999999</v>
      </c>
      <c r="P88" s="17">
        <f t="shared" si="66"/>
        <v>204.80961558749999</v>
      </c>
      <c r="Q88" s="10">
        <f t="shared" si="83"/>
        <v>60</v>
      </c>
      <c r="R88" s="23"/>
    </row>
    <row r="89" spans="1:18" x14ac:dyDescent="0.25">
      <c r="A89" s="22"/>
      <c r="B89" s="5" t="s">
        <v>20</v>
      </c>
      <c r="C89" s="10">
        <v>21</v>
      </c>
      <c r="D89" s="10" t="s">
        <v>22</v>
      </c>
      <c r="E89" s="15"/>
      <c r="F89" s="15">
        <v>3.06</v>
      </c>
      <c r="G89" s="12" t="str">
        <f t="shared" si="67"/>
        <v>2,5</v>
      </c>
      <c r="H89" s="17">
        <f t="shared" ref="H89:H90" si="84">F89*G89</f>
        <v>7.65</v>
      </c>
      <c r="I89" s="10">
        <v>1</v>
      </c>
      <c r="J89" s="16" t="str">
        <f t="shared" si="75"/>
        <v>0,2826</v>
      </c>
      <c r="K89" s="10">
        <f>C89+34</f>
        <v>55</v>
      </c>
      <c r="L89" s="17">
        <f>H89*I89*J89*K89</f>
        <v>118.90395000000001</v>
      </c>
      <c r="M89" s="10">
        <v>10</v>
      </c>
      <c r="N89" s="10">
        <v>5</v>
      </c>
      <c r="O89" s="17">
        <f>(L89/100)+(L89/200)</f>
        <v>1.7835592500000002</v>
      </c>
      <c r="P89" s="17">
        <f>L89+O89</f>
        <v>120.68750925000001</v>
      </c>
      <c r="Q89" s="10" t="str">
        <f>IF(D89="НС","-",60)</f>
        <v>-</v>
      </c>
      <c r="R89" s="23"/>
    </row>
    <row r="90" spans="1:18" x14ac:dyDescent="0.25">
      <c r="A90" s="22"/>
      <c r="B90" s="5"/>
      <c r="C90" s="10">
        <v>21</v>
      </c>
      <c r="D90" s="10" t="s">
        <v>24</v>
      </c>
      <c r="E90" s="15"/>
      <c r="F90" s="15">
        <v>1.51</v>
      </c>
      <c r="G90" s="12" t="str">
        <f t="shared" si="67"/>
        <v>1,5</v>
      </c>
      <c r="H90" s="17">
        <f t="shared" si="84"/>
        <v>2.2650000000000001</v>
      </c>
      <c r="I90" s="10">
        <v>1</v>
      </c>
      <c r="J90" s="16" t="str">
        <f t="shared" si="75"/>
        <v>1,3513</v>
      </c>
      <c r="K90" s="10">
        <f t="shared" ref="K90" si="85">C90+34</f>
        <v>55</v>
      </c>
      <c r="L90" s="17">
        <f t="shared" ref="L90" si="86">H90*I90*J90*K90</f>
        <v>168.33819750000001</v>
      </c>
      <c r="M90" s="10">
        <v>10</v>
      </c>
      <c r="N90" s="10">
        <v>5</v>
      </c>
      <c r="O90" s="17">
        <f t="shared" ref="O90" si="87">(L90/100)+(L90/200)</f>
        <v>2.5250729625000004</v>
      </c>
      <c r="P90" s="17">
        <f t="shared" ref="P90" si="88">L90+O90</f>
        <v>170.8632704625</v>
      </c>
      <c r="Q90" s="10">
        <v>60</v>
      </c>
      <c r="R90" s="23"/>
    </row>
    <row r="91" spans="1:18" x14ac:dyDescent="0.25">
      <c r="A91" s="22"/>
      <c r="B91" s="5" t="s">
        <v>19</v>
      </c>
      <c r="C91" s="10">
        <v>21</v>
      </c>
      <c r="D91" s="10" t="s">
        <v>22</v>
      </c>
      <c r="E91" s="15"/>
      <c r="F91" s="15">
        <v>3.4550000000000001</v>
      </c>
      <c r="G91" s="12" t="str">
        <f t="shared" si="67"/>
        <v>2,5</v>
      </c>
      <c r="H91" s="17">
        <f>F91*G91</f>
        <v>8.6374999999999993</v>
      </c>
      <c r="I91" s="10">
        <v>1</v>
      </c>
      <c r="J91" s="16" t="str">
        <f t="shared" si="75"/>
        <v>0,2826</v>
      </c>
      <c r="K91" s="10">
        <f>C91+34</f>
        <v>55</v>
      </c>
      <c r="L91" s="17">
        <f>H91*I91*J91*K91</f>
        <v>134.25266250000001</v>
      </c>
      <c r="M91" s="10">
        <v>10</v>
      </c>
      <c r="N91" s="10">
        <v>5</v>
      </c>
      <c r="O91" s="17">
        <f>(L91/100)+(L91/200)</f>
        <v>2.0137899375000003</v>
      </c>
      <c r="P91" s="17">
        <f>L91+O91</f>
        <v>136.26645243750002</v>
      </c>
      <c r="Q91" s="10" t="str">
        <f>IF(D91="НС","-",60)</f>
        <v>-</v>
      </c>
      <c r="R91" s="23"/>
    </row>
    <row r="92" spans="1:18" x14ac:dyDescent="0.25">
      <c r="A92" s="22"/>
      <c r="B92" s="5"/>
      <c r="C92" s="10">
        <v>21</v>
      </c>
      <c r="D92" s="10" t="s">
        <v>24</v>
      </c>
      <c r="E92" s="15"/>
      <c r="F92" s="15">
        <v>1.51</v>
      </c>
      <c r="G92" s="12" t="str">
        <f t="shared" si="67"/>
        <v>1,5</v>
      </c>
      <c r="H92" s="17">
        <f>F92*G92</f>
        <v>2.2650000000000001</v>
      </c>
      <c r="I92" s="10">
        <v>1</v>
      </c>
      <c r="J92" s="16" t="str">
        <f t="shared" si="75"/>
        <v>1,3513</v>
      </c>
      <c r="K92" s="10">
        <f t="shared" ref="K92" si="89">C92+34</f>
        <v>55</v>
      </c>
      <c r="L92" s="17">
        <f t="shared" ref="L92" si="90">H92*I92*J92*K92</f>
        <v>168.33819750000001</v>
      </c>
      <c r="M92" s="10">
        <v>10</v>
      </c>
      <c r="N92" s="10">
        <v>5</v>
      </c>
      <c r="O92" s="17">
        <f t="shared" ref="O92" si="91">(L92/100)+(L92/200)</f>
        <v>2.5250729625000004</v>
      </c>
      <c r="P92" s="17">
        <f t="shared" ref="P92" si="92">L92+O92</f>
        <v>170.8632704625</v>
      </c>
      <c r="Q92" s="10">
        <v>60</v>
      </c>
      <c r="R92" s="23"/>
    </row>
    <row r="93" spans="1:18" x14ac:dyDescent="0.25">
      <c r="A93" s="22" t="s">
        <v>35</v>
      </c>
      <c r="B93" s="5" t="s">
        <v>19</v>
      </c>
      <c r="C93" s="10">
        <v>21</v>
      </c>
      <c r="D93" s="10" t="s">
        <v>22</v>
      </c>
      <c r="E93" s="15"/>
      <c r="F93" s="15">
        <v>2.9550000000000001</v>
      </c>
      <c r="G93" s="12">
        <v>2.5</v>
      </c>
      <c r="H93" s="17">
        <f t="shared" ref="H93:H94" si="93">F93*G93</f>
        <v>7.3875000000000002</v>
      </c>
      <c r="I93" s="10">
        <v>1</v>
      </c>
      <c r="J93" s="16" t="str">
        <f t="shared" si="75"/>
        <v>0,2826</v>
      </c>
      <c r="K93" s="10">
        <f>C93+34</f>
        <v>55</v>
      </c>
      <c r="L93" s="17">
        <f>H93*I93*J93*K93</f>
        <v>114.82391250000001</v>
      </c>
      <c r="M93" s="10">
        <v>10</v>
      </c>
      <c r="N93" s="10">
        <v>5</v>
      </c>
      <c r="O93" s="17">
        <f>(L93/100)+(L93/200)</f>
        <v>1.7223586875000003</v>
      </c>
      <c r="P93" s="17">
        <f>L93+O93</f>
        <v>116.54627118750001</v>
      </c>
      <c r="Q93" s="10" t="str">
        <f>IF(D93="НС","-",60)</f>
        <v>-</v>
      </c>
      <c r="R93" s="23">
        <f>SUM(P93:P105)+Q94+Q97+Q100+Q104</f>
        <v>2138.4456038624999</v>
      </c>
    </row>
    <row r="94" spans="1:18" x14ac:dyDescent="0.25">
      <c r="A94" s="22"/>
      <c r="B94" s="5"/>
      <c r="C94" s="10">
        <v>21</v>
      </c>
      <c r="D94" s="10" t="s">
        <v>24</v>
      </c>
      <c r="E94" s="15"/>
      <c r="F94" s="15">
        <v>1.51</v>
      </c>
      <c r="G94" s="12" t="str">
        <f>IF(D94="НС","2,5",IF(D94="ОК","1,5","-"))</f>
        <v>1,5</v>
      </c>
      <c r="H94" s="17">
        <f t="shared" si="93"/>
        <v>2.2650000000000001</v>
      </c>
      <c r="I94" s="10">
        <v>1</v>
      </c>
      <c r="J94" s="16" t="str">
        <f t="shared" si="75"/>
        <v>1,3513</v>
      </c>
      <c r="K94" s="10">
        <f t="shared" ref="K94:K136" si="94">C94+34</f>
        <v>55</v>
      </c>
      <c r="L94" s="17">
        <f t="shared" ref="L94:L136" si="95">H94*I94*J94*K94</f>
        <v>168.33819750000001</v>
      </c>
      <c r="M94" s="10">
        <v>10</v>
      </c>
      <c r="N94" s="10">
        <v>5</v>
      </c>
      <c r="O94" s="17">
        <f t="shared" ref="O94:O136" si="96">(L94/100)+(L94/200)</f>
        <v>2.5250729625000004</v>
      </c>
      <c r="P94" s="17">
        <f t="shared" ref="P94:P136" si="97">L94+O94</f>
        <v>170.8632704625</v>
      </c>
      <c r="Q94" s="10">
        <v>60</v>
      </c>
      <c r="R94" s="23"/>
    </row>
    <row r="95" spans="1:18" x14ac:dyDescent="0.25">
      <c r="A95" s="22"/>
      <c r="B95" s="5"/>
      <c r="C95" s="10">
        <v>21</v>
      </c>
      <c r="D95" s="10" t="s">
        <v>41</v>
      </c>
      <c r="E95" s="15"/>
      <c r="F95" s="15"/>
      <c r="G95" s="12" t="str">
        <f t="shared" ref="G95:G142" si="98">IF(D95="НС","2,5",IF(D95="ОК","1,5","-"))</f>
        <v>-</v>
      </c>
      <c r="H95" s="17">
        <v>8.01</v>
      </c>
      <c r="I95" s="10">
        <v>1</v>
      </c>
      <c r="J95" s="16" t="str">
        <f t="shared" si="75"/>
        <v>0,2151</v>
      </c>
      <c r="K95" s="10">
        <f t="shared" si="94"/>
        <v>55</v>
      </c>
      <c r="L95" s="17">
        <f t="shared" si="95"/>
        <v>94.762305000000012</v>
      </c>
      <c r="M95" s="10">
        <v>10</v>
      </c>
      <c r="N95" s="10">
        <v>5</v>
      </c>
      <c r="O95" s="17">
        <f t="shared" si="96"/>
        <v>1.4214345750000001</v>
      </c>
      <c r="P95" s="17">
        <f t="shared" si="97"/>
        <v>96.183739575000018</v>
      </c>
      <c r="Q95" s="10" t="s">
        <v>42</v>
      </c>
      <c r="R95" s="23"/>
    </row>
    <row r="96" spans="1:18" x14ac:dyDescent="0.25">
      <c r="A96" s="22"/>
      <c r="B96" s="5" t="s">
        <v>20</v>
      </c>
      <c r="C96" s="10">
        <v>21</v>
      </c>
      <c r="D96" s="10" t="s">
        <v>22</v>
      </c>
      <c r="E96" s="15"/>
      <c r="F96" s="15">
        <v>2.4500000000000002</v>
      </c>
      <c r="G96" s="12" t="str">
        <f t="shared" si="98"/>
        <v>2,5</v>
      </c>
      <c r="H96" s="17">
        <f>F96*G96</f>
        <v>6.125</v>
      </c>
      <c r="I96" s="10">
        <v>1</v>
      </c>
      <c r="J96" s="16" t="str">
        <f t="shared" si="75"/>
        <v>0,2826</v>
      </c>
      <c r="K96" s="10">
        <f t="shared" si="94"/>
        <v>55</v>
      </c>
      <c r="L96" s="17">
        <f t="shared" si="95"/>
        <v>95.200874999999996</v>
      </c>
      <c r="M96" s="10">
        <v>10</v>
      </c>
      <c r="N96" s="10">
        <v>5</v>
      </c>
      <c r="O96" s="17">
        <f t="shared" si="96"/>
        <v>1.4280131249999999</v>
      </c>
      <c r="P96" s="17">
        <f t="shared" si="97"/>
        <v>96.628888125000003</v>
      </c>
      <c r="Q96" s="10" t="str">
        <f t="shared" ref="Q96:Q97" si="99">IF(D96="НС","-",60)</f>
        <v>-</v>
      </c>
      <c r="R96" s="23"/>
    </row>
    <row r="97" spans="1:18" x14ac:dyDescent="0.25">
      <c r="A97" s="22"/>
      <c r="B97" s="5"/>
      <c r="C97" s="10">
        <v>21</v>
      </c>
      <c r="D97" s="10" t="s">
        <v>24</v>
      </c>
      <c r="E97" s="15"/>
      <c r="F97" s="15">
        <v>1.51</v>
      </c>
      <c r="G97" s="12" t="str">
        <f t="shared" si="98"/>
        <v>1,5</v>
      </c>
      <c r="H97" s="17">
        <f>F97*G97</f>
        <v>2.2650000000000001</v>
      </c>
      <c r="I97" s="10">
        <v>1</v>
      </c>
      <c r="J97" s="16" t="str">
        <f t="shared" si="75"/>
        <v>1,3513</v>
      </c>
      <c r="K97" s="10">
        <f t="shared" si="94"/>
        <v>55</v>
      </c>
      <c r="L97" s="17">
        <f t="shared" si="95"/>
        <v>168.33819750000001</v>
      </c>
      <c r="M97" s="10">
        <v>10</v>
      </c>
      <c r="N97" s="10">
        <v>5</v>
      </c>
      <c r="O97" s="17">
        <f t="shared" si="96"/>
        <v>2.5250729625000004</v>
      </c>
      <c r="P97" s="17">
        <f t="shared" si="97"/>
        <v>170.8632704625</v>
      </c>
      <c r="Q97" s="10">
        <f t="shared" si="99"/>
        <v>60</v>
      </c>
      <c r="R97" s="23"/>
    </row>
    <row r="98" spans="1:18" x14ac:dyDescent="0.25">
      <c r="A98" s="22"/>
      <c r="B98" s="5"/>
      <c r="C98" s="10">
        <v>21</v>
      </c>
      <c r="D98" s="10" t="s">
        <v>41</v>
      </c>
      <c r="E98" s="15"/>
      <c r="F98" s="15"/>
      <c r="G98" s="12" t="str">
        <f t="shared" si="98"/>
        <v>-</v>
      </c>
      <c r="H98" s="17">
        <v>9.17</v>
      </c>
      <c r="I98" s="10">
        <v>1</v>
      </c>
      <c r="J98" s="16" t="str">
        <f t="shared" si="75"/>
        <v>0,2151</v>
      </c>
      <c r="K98" s="10">
        <f t="shared" si="94"/>
        <v>55</v>
      </c>
      <c r="L98" s="17">
        <f t="shared" si="95"/>
        <v>108.485685</v>
      </c>
      <c r="M98" s="10">
        <v>10</v>
      </c>
      <c r="N98" s="10">
        <v>5</v>
      </c>
      <c r="O98" s="17">
        <f t="shared" si="96"/>
        <v>1.627285275</v>
      </c>
      <c r="P98" s="17">
        <f t="shared" si="97"/>
        <v>110.11297027500001</v>
      </c>
      <c r="Q98" s="10"/>
      <c r="R98" s="23"/>
    </row>
    <row r="99" spans="1:18" x14ac:dyDescent="0.25">
      <c r="A99" s="22"/>
      <c r="B99" s="5" t="s">
        <v>20</v>
      </c>
      <c r="C99" s="10">
        <v>21</v>
      </c>
      <c r="D99" s="10" t="s">
        <v>22</v>
      </c>
      <c r="E99" s="15"/>
      <c r="F99" s="15">
        <v>2.5499999999999998</v>
      </c>
      <c r="G99" s="12" t="str">
        <f t="shared" si="98"/>
        <v>2,5</v>
      </c>
      <c r="H99" s="17">
        <f>F99*G99</f>
        <v>6.375</v>
      </c>
      <c r="I99" s="10">
        <v>1</v>
      </c>
      <c r="J99" s="16" t="str">
        <f t="shared" si="75"/>
        <v>0,2826</v>
      </c>
      <c r="K99" s="10">
        <f t="shared" si="94"/>
        <v>55</v>
      </c>
      <c r="L99" s="17">
        <f t="shared" si="95"/>
        <v>99.086625000000012</v>
      </c>
      <c r="M99" s="10">
        <v>10</v>
      </c>
      <c r="N99" s="10">
        <v>5</v>
      </c>
      <c r="O99" s="17">
        <f t="shared" si="96"/>
        <v>1.4862993750000002</v>
      </c>
      <c r="P99" s="17">
        <f t="shared" si="97"/>
        <v>100.57292437500001</v>
      </c>
      <c r="Q99" s="10"/>
      <c r="R99" s="23"/>
    </row>
    <row r="100" spans="1:18" x14ac:dyDescent="0.25">
      <c r="A100" s="22"/>
      <c r="B100" s="5"/>
      <c r="C100" s="10">
        <v>21</v>
      </c>
      <c r="D100" s="10" t="s">
        <v>24</v>
      </c>
      <c r="E100" s="15"/>
      <c r="F100" s="15">
        <v>1.51</v>
      </c>
      <c r="G100" s="12" t="str">
        <f t="shared" si="98"/>
        <v>1,5</v>
      </c>
      <c r="H100" s="17">
        <f t="shared" ref="H100" si="100">F100*G100</f>
        <v>2.2650000000000001</v>
      </c>
      <c r="I100" s="10">
        <v>1</v>
      </c>
      <c r="J100" s="16" t="str">
        <f t="shared" si="75"/>
        <v>1,3513</v>
      </c>
      <c r="K100" s="10">
        <f t="shared" si="94"/>
        <v>55</v>
      </c>
      <c r="L100" s="17">
        <f t="shared" si="95"/>
        <v>168.33819750000001</v>
      </c>
      <c r="M100" s="10">
        <v>10</v>
      </c>
      <c r="N100" s="10">
        <v>5</v>
      </c>
      <c r="O100" s="17">
        <f t="shared" si="96"/>
        <v>2.5250729625000004</v>
      </c>
      <c r="P100" s="17">
        <f t="shared" si="97"/>
        <v>170.8632704625</v>
      </c>
      <c r="Q100" s="10">
        <f t="shared" ref="Q100" si="101">IF(D100="НС","-",60)</f>
        <v>60</v>
      </c>
      <c r="R100" s="23"/>
    </row>
    <row r="101" spans="1:18" x14ac:dyDescent="0.25">
      <c r="A101" s="22"/>
      <c r="B101" s="5"/>
      <c r="C101" s="10">
        <v>21</v>
      </c>
      <c r="D101" s="10" t="s">
        <v>41</v>
      </c>
      <c r="E101" s="15"/>
      <c r="F101" s="15"/>
      <c r="G101" s="12" t="str">
        <f t="shared" si="98"/>
        <v>-</v>
      </c>
      <c r="H101" s="17">
        <v>10.119999999999999</v>
      </c>
      <c r="I101" s="10">
        <v>1</v>
      </c>
      <c r="J101" s="16" t="str">
        <f t="shared" si="75"/>
        <v>0,2151</v>
      </c>
      <c r="K101" s="10">
        <f t="shared" si="94"/>
        <v>55</v>
      </c>
      <c r="L101" s="17">
        <f t="shared" si="95"/>
        <v>119.72466</v>
      </c>
      <c r="M101" s="10">
        <v>10</v>
      </c>
      <c r="N101" s="10">
        <v>5</v>
      </c>
      <c r="O101" s="17">
        <f t="shared" si="96"/>
        <v>1.7958699</v>
      </c>
      <c r="P101" s="17">
        <f t="shared" si="97"/>
        <v>121.5205299</v>
      </c>
      <c r="Q101" s="10"/>
      <c r="R101" s="23"/>
    </row>
    <row r="102" spans="1:18" x14ac:dyDescent="0.25">
      <c r="A102" s="22"/>
      <c r="B102" s="5" t="s">
        <v>26</v>
      </c>
      <c r="C102" s="10">
        <v>21</v>
      </c>
      <c r="D102" s="10" t="s">
        <v>22</v>
      </c>
      <c r="E102" s="15"/>
      <c r="F102" s="15">
        <v>3.25</v>
      </c>
      <c r="G102" s="12" t="str">
        <f t="shared" si="98"/>
        <v>2,5</v>
      </c>
      <c r="H102" s="17">
        <f>F102*G102</f>
        <v>8.125</v>
      </c>
      <c r="I102" s="10">
        <v>1</v>
      </c>
      <c r="J102" s="16" t="str">
        <f t="shared" si="75"/>
        <v>0,2826</v>
      </c>
      <c r="K102" s="10">
        <f t="shared" si="94"/>
        <v>55</v>
      </c>
      <c r="L102" s="17">
        <f t="shared" si="95"/>
        <v>126.28687499999999</v>
      </c>
      <c r="M102" s="10">
        <v>10</v>
      </c>
      <c r="N102" s="10">
        <v>5</v>
      </c>
      <c r="O102" s="17">
        <f t="shared" si="96"/>
        <v>1.894303125</v>
      </c>
      <c r="P102" s="17">
        <f t="shared" si="97"/>
        <v>128.181178125</v>
      </c>
      <c r="Q102" s="10"/>
      <c r="R102" s="23"/>
    </row>
    <row r="103" spans="1:18" x14ac:dyDescent="0.25">
      <c r="A103" s="22"/>
      <c r="B103" s="5"/>
      <c r="C103" s="10">
        <v>21</v>
      </c>
      <c r="D103" s="10" t="s">
        <v>22</v>
      </c>
      <c r="E103" s="15"/>
      <c r="F103" s="15">
        <v>5.28</v>
      </c>
      <c r="G103" s="12" t="str">
        <f t="shared" si="98"/>
        <v>2,5</v>
      </c>
      <c r="H103" s="17">
        <f>F103*G103</f>
        <v>13.200000000000001</v>
      </c>
      <c r="I103" s="10">
        <v>1</v>
      </c>
      <c r="J103" s="16" t="str">
        <f t="shared" si="75"/>
        <v>0,2826</v>
      </c>
      <c r="K103" s="10">
        <f t="shared" si="94"/>
        <v>55</v>
      </c>
      <c r="L103" s="17">
        <f t="shared" si="95"/>
        <v>205.16760000000005</v>
      </c>
      <c r="M103" s="10">
        <v>10</v>
      </c>
      <c r="N103" s="10">
        <v>5</v>
      </c>
      <c r="O103" s="17">
        <f t="shared" si="96"/>
        <v>3.0775140000000007</v>
      </c>
      <c r="P103" s="17">
        <f t="shared" si="97"/>
        <v>208.24511400000006</v>
      </c>
      <c r="Q103" s="10"/>
      <c r="R103" s="23"/>
    </row>
    <row r="104" spans="1:18" x14ac:dyDescent="0.25">
      <c r="A104" s="22"/>
      <c r="B104" s="5"/>
      <c r="C104" s="10">
        <v>21</v>
      </c>
      <c r="D104" s="10" t="s">
        <v>24</v>
      </c>
      <c r="E104" s="15"/>
      <c r="F104" s="15">
        <v>1.81</v>
      </c>
      <c r="G104" s="12" t="str">
        <f t="shared" si="98"/>
        <v>1,5</v>
      </c>
      <c r="H104" s="17">
        <f t="shared" ref="H104" si="102">F104*G104</f>
        <v>2.7149999999999999</v>
      </c>
      <c r="I104" s="10">
        <v>1</v>
      </c>
      <c r="J104" s="16" t="str">
        <f t="shared" si="75"/>
        <v>1,3513</v>
      </c>
      <c r="K104" s="10">
        <f t="shared" si="94"/>
        <v>55</v>
      </c>
      <c r="L104" s="17">
        <f t="shared" si="95"/>
        <v>201.7828725</v>
      </c>
      <c r="M104" s="10">
        <v>10</v>
      </c>
      <c r="N104" s="10">
        <v>5</v>
      </c>
      <c r="O104" s="17">
        <f t="shared" si="96"/>
        <v>3.0267430874999999</v>
      </c>
      <c r="P104" s="17">
        <f t="shared" si="97"/>
        <v>204.80961558749999</v>
      </c>
      <c r="Q104" s="10">
        <f t="shared" ref="Q104" si="103">IF(D104="НС","-",60)</f>
        <v>60</v>
      </c>
      <c r="R104" s="23"/>
    </row>
    <row r="105" spans="1:18" x14ac:dyDescent="0.25">
      <c r="A105" s="22"/>
      <c r="B105" s="5"/>
      <c r="C105" s="10">
        <v>21</v>
      </c>
      <c r="D105" s="10" t="s">
        <v>41</v>
      </c>
      <c r="E105" s="15"/>
      <c r="F105" s="15"/>
      <c r="G105" s="12" t="str">
        <f t="shared" si="98"/>
        <v>-</v>
      </c>
      <c r="H105" s="17">
        <v>16.91</v>
      </c>
      <c r="I105" s="10">
        <v>1</v>
      </c>
      <c r="J105" s="16" t="str">
        <f t="shared" si="75"/>
        <v>0,2151</v>
      </c>
      <c r="K105" s="10">
        <f t="shared" si="94"/>
        <v>55</v>
      </c>
      <c r="L105" s="17">
        <f t="shared" si="95"/>
        <v>200.053755</v>
      </c>
      <c r="M105" s="10">
        <v>10</v>
      </c>
      <c r="N105" s="10">
        <v>5</v>
      </c>
      <c r="O105" s="17">
        <f t="shared" si="96"/>
        <v>3.0008063249999997</v>
      </c>
      <c r="P105" s="17">
        <f t="shared" si="97"/>
        <v>203.05456132500001</v>
      </c>
      <c r="Q105" s="10"/>
      <c r="R105" s="23"/>
    </row>
    <row r="106" spans="1:18" x14ac:dyDescent="0.25">
      <c r="A106" s="22" t="s">
        <v>36</v>
      </c>
      <c r="B106" s="5" t="s">
        <v>20</v>
      </c>
      <c r="C106" s="10">
        <v>21</v>
      </c>
      <c r="D106" s="10" t="s">
        <v>22</v>
      </c>
      <c r="E106" s="15"/>
      <c r="F106" s="15">
        <v>2.8250000000000002</v>
      </c>
      <c r="G106" s="12" t="str">
        <f t="shared" si="98"/>
        <v>2,5</v>
      </c>
      <c r="H106" s="17">
        <f>F106*G106</f>
        <v>7.0625</v>
      </c>
      <c r="I106" s="10">
        <v>1</v>
      </c>
      <c r="J106" s="16" t="str">
        <f t="shared" si="75"/>
        <v>0,2826</v>
      </c>
      <c r="K106" s="10">
        <f t="shared" si="94"/>
        <v>55</v>
      </c>
      <c r="L106" s="17">
        <f t="shared" si="95"/>
        <v>109.77243750000001</v>
      </c>
      <c r="M106" s="10">
        <v>10</v>
      </c>
      <c r="N106" s="10">
        <v>5</v>
      </c>
      <c r="O106" s="17">
        <f t="shared" si="96"/>
        <v>1.6465865625</v>
      </c>
      <c r="P106" s="17">
        <f t="shared" si="97"/>
        <v>111.41902406250001</v>
      </c>
      <c r="Q106" s="10"/>
      <c r="R106" s="23">
        <f>SUM(P106:P115)+Q107+Q111+Q114</f>
        <v>1704.2614868249998</v>
      </c>
    </row>
    <row r="107" spans="1:18" x14ac:dyDescent="0.25">
      <c r="A107" s="22"/>
      <c r="B107" s="5"/>
      <c r="C107" s="10">
        <v>21</v>
      </c>
      <c r="D107" s="10" t="s">
        <v>24</v>
      </c>
      <c r="E107" s="15"/>
      <c r="F107" s="15">
        <v>1.51</v>
      </c>
      <c r="G107" s="12" t="str">
        <f t="shared" si="98"/>
        <v>1,5</v>
      </c>
      <c r="H107" s="17">
        <f>F107*G107</f>
        <v>2.2650000000000001</v>
      </c>
      <c r="I107" s="10">
        <v>1</v>
      </c>
      <c r="J107" s="16" t="str">
        <f t="shared" si="75"/>
        <v>1,3513</v>
      </c>
      <c r="K107" s="10">
        <f t="shared" si="94"/>
        <v>55</v>
      </c>
      <c r="L107" s="17">
        <f t="shared" si="95"/>
        <v>168.33819750000001</v>
      </c>
      <c r="M107" s="10">
        <v>10</v>
      </c>
      <c r="N107" s="10">
        <v>5</v>
      </c>
      <c r="O107" s="17">
        <f t="shared" si="96"/>
        <v>2.5250729625000004</v>
      </c>
      <c r="P107" s="17">
        <f t="shared" si="97"/>
        <v>170.8632704625</v>
      </c>
      <c r="Q107" s="10">
        <f t="shared" ref="Q107" si="104">IF(D107="НС","-",60)</f>
        <v>60</v>
      </c>
      <c r="R107" s="23"/>
    </row>
    <row r="108" spans="1:18" x14ac:dyDescent="0.25">
      <c r="A108" s="22"/>
      <c r="B108" s="5"/>
      <c r="C108" s="10">
        <v>21</v>
      </c>
      <c r="D108" s="10" t="s">
        <v>41</v>
      </c>
      <c r="E108" s="15"/>
      <c r="F108" s="15"/>
      <c r="G108" s="12" t="str">
        <f t="shared" si="98"/>
        <v>-</v>
      </c>
      <c r="H108" s="17">
        <v>11.01</v>
      </c>
      <c r="I108" s="10">
        <v>1</v>
      </c>
      <c r="J108" s="16" t="str">
        <f t="shared" si="75"/>
        <v>0,2151</v>
      </c>
      <c r="K108" s="10">
        <f t="shared" si="94"/>
        <v>55</v>
      </c>
      <c r="L108" s="17">
        <f t="shared" si="95"/>
        <v>130.253805</v>
      </c>
      <c r="M108" s="10">
        <v>10</v>
      </c>
      <c r="N108" s="10">
        <v>5</v>
      </c>
      <c r="O108" s="17">
        <f t="shared" si="96"/>
        <v>1.9538070749999998</v>
      </c>
      <c r="P108" s="17">
        <f t="shared" si="97"/>
        <v>132.20761207499999</v>
      </c>
      <c r="Q108" s="10"/>
      <c r="R108" s="23"/>
    </row>
    <row r="109" spans="1:18" x14ac:dyDescent="0.25">
      <c r="A109" s="22"/>
      <c r="B109" s="5" t="s">
        <v>26</v>
      </c>
      <c r="C109" s="10">
        <v>21</v>
      </c>
      <c r="D109" s="10" t="s">
        <v>22</v>
      </c>
      <c r="E109" s="15"/>
      <c r="F109" s="15">
        <v>4.18</v>
      </c>
      <c r="G109" s="12" t="str">
        <f t="shared" si="98"/>
        <v>2,5</v>
      </c>
      <c r="H109" s="17">
        <f>F109*G109</f>
        <v>10.45</v>
      </c>
      <c r="I109" s="10">
        <v>1</v>
      </c>
      <c r="J109" s="16" t="str">
        <f t="shared" si="75"/>
        <v>0,2826</v>
      </c>
      <c r="K109" s="10">
        <f t="shared" si="94"/>
        <v>55</v>
      </c>
      <c r="L109" s="17">
        <f t="shared" si="95"/>
        <v>162.42435</v>
      </c>
      <c r="M109" s="10">
        <v>10</v>
      </c>
      <c r="N109" s="10">
        <v>5</v>
      </c>
      <c r="O109" s="17">
        <f t="shared" si="96"/>
        <v>2.4363652499999997</v>
      </c>
      <c r="P109" s="17">
        <f t="shared" si="97"/>
        <v>164.86071525</v>
      </c>
      <c r="Q109" s="10" t="str">
        <f t="shared" ref="Q109" si="105">IF(D109="НС","-",60)</f>
        <v>-</v>
      </c>
      <c r="R109" s="23"/>
    </row>
    <row r="110" spans="1:18" x14ac:dyDescent="0.25">
      <c r="A110" s="22"/>
      <c r="B110" s="5"/>
      <c r="C110" s="10">
        <v>21</v>
      </c>
      <c r="D110" s="10" t="s">
        <v>22</v>
      </c>
      <c r="E110" s="15"/>
      <c r="F110" s="15">
        <v>3.948</v>
      </c>
      <c r="G110" s="12" t="str">
        <f t="shared" si="98"/>
        <v>2,5</v>
      </c>
      <c r="H110" s="17">
        <f>F110*G110</f>
        <v>9.8699999999999992</v>
      </c>
      <c r="I110" s="10">
        <v>1</v>
      </c>
      <c r="J110" s="16" t="str">
        <f t="shared" si="75"/>
        <v>0,2826</v>
      </c>
      <c r="K110" s="10">
        <f t="shared" si="94"/>
        <v>55</v>
      </c>
      <c r="L110" s="17">
        <f t="shared" si="95"/>
        <v>153.40941000000001</v>
      </c>
      <c r="M110" s="10">
        <v>10</v>
      </c>
      <c r="N110" s="10">
        <v>5</v>
      </c>
      <c r="O110" s="17">
        <f t="shared" si="96"/>
        <v>2.3011411500000003</v>
      </c>
      <c r="P110" s="17">
        <f t="shared" si="97"/>
        <v>155.71055115000001</v>
      </c>
      <c r="Q110" s="10"/>
      <c r="R110" s="23"/>
    </row>
    <row r="111" spans="1:18" x14ac:dyDescent="0.25">
      <c r="A111" s="22"/>
      <c r="B111" s="5"/>
      <c r="C111" s="10">
        <v>21</v>
      </c>
      <c r="D111" s="10" t="s">
        <v>24</v>
      </c>
      <c r="E111" s="15"/>
      <c r="F111" s="15">
        <v>1.81</v>
      </c>
      <c r="G111" s="12" t="str">
        <f t="shared" si="98"/>
        <v>1,5</v>
      </c>
      <c r="H111" s="17">
        <f>F111*G111</f>
        <v>2.7149999999999999</v>
      </c>
      <c r="I111" s="10">
        <v>1</v>
      </c>
      <c r="J111" s="16" t="str">
        <f t="shared" si="75"/>
        <v>1,3513</v>
      </c>
      <c r="K111" s="10">
        <f t="shared" si="94"/>
        <v>55</v>
      </c>
      <c r="L111" s="17">
        <f t="shared" si="95"/>
        <v>201.7828725</v>
      </c>
      <c r="M111" s="10">
        <v>10</v>
      </c>
      <c r="N111" s="10">
        <v>5</v>
      </c>
      <c r="O111" s="17">
        <f t="shared" si="96"/>
        <v>3.0267430874999999</v>
      </c>
      <c r="P111" s="17">
        <f t="shared" si="97"/>
        <v>204.80961558749999</v>
      </c>
      <c r="Q111" s="10">
        <f t="shared" ref="Q111" si="106">IF(D111="НС","-",60)</f>
        <v>60</v>
      </c>
      <c r="R111" s="23"/>
    </row>
    <row r="112" spans="1:18" x14ac:dyDescent="0.25">
      <c r="A112" s="22"/>
      <c r="B112" s="5"/>
      <c r="C112" s="10">
        <v>21</v>
      </c>
      <c r="D112" s="10" t="s">
        <v>41</v>
      </c>
      <c r="E112" s="15"/>
      <c r="F112" s="15"/>
      <c r="G112" s="12" t="str">
        <f t="shared" si="98"/>
        <v>-</v>
      </c>
      <c r="H112" s="17">
        <v>16.329999999999998</v>
      </c>
      <c r="I112" s="10">
        <v>1</v>
      </c>
      <c r="J112" s="16" t="str">
        <f t="shared" si="75"/>
        <v>0,2151</v>
      </c>
      <c r="K112" s="10">
        <f t="shared" si="94"/>
        <v>55</v>
      </c>
      <c r="L112" s="17">
        <f t="shared" si="95"/>
        <v>193.19206499999999</v>
      </c>
      <c r="M112" s="10">
        <v>10</v>
      </c>
      <c r="N112" s="10">
        <v>5</v>
      </c>
      <c r="O112" s="17">
        <f t="shared" si="96"/>
        <v>2.8978809749999996</v>
      </c>
      <c r="P112" s="17">
        <f t="shared" si="97"/>
        <v>196.08994597499998</v>
      </c>
      <c r="Q112" s="10"/>
      <c r="R112" s="23"/>
    </row>
    <row r="113" spans="1:18" x14ac:dyDescent="0.25">
      <c r="A113" s="22"/>
      <c r="B113" s="5" t="s">
        <v>19</v>
      </c>
      <c r="C113" s="10">
        <v>21</v>
      </c>
      <c r="D113" s="10" t="s">
        <v>22</v>
      </c>
      <c r="E113" s="15"/>
      <c r="F113" s="15">
        <v>3.05</v>
      </c>
      <c r="G113" s="12" t="str">
        <f t="shared" si="98"/>
        <v>2,5</v>
      </c>
      <c r="H113" s="17">
        <f>F113*G113</f>
        <v>7.625</v>
      </c>
      <c r="I113" s="10">
        <v>1</v>
      </c>
      <c r="J113" s="16" t="str">
        <f t="shared" si="75"/>
        <v>0,2826</v>
      </c>
      <c r="K113" s="10">
        <f t="shared" si="94"/>
        <v>55</v>
      </c>
      <c r="L113" s="17">
        <f t="shared" si="95"/>
        <v>118.51537500000001</v>
      </c>
      <c r="M113" s="10">
        <v>10</v>
      </c>
      <c r="N113" s="10">
        <v>5</v>
      </c>
      <c r="O113" s="17">
        <f t="shared" si="96"/>
        <v>1.777730625</v>
      </c>
      <c r="P113" s="17">
        <f t="shared" si="97"/>
        <v>120.29310562500001</v>
      </c>
      <c r="Q113" s="10"/>
      <c r="R113" s="23"/>
    </row>
    <row r="114" spans="1:18" x14ac:dyDescent="0.25">
      <c r="A114" s="22"/>
      <c r="B114" s="5"/>
      <c r="C114" s="10">
        <v>21</v>
      </c>
      <c r="D114" s="10" t="s">
        <v>24</v>
      </c>
      <c r="E114" s="15"/>
      <c r="F114" s="15">
        <v>1.51</v>
      </c>
      <c r="G114" s="12" t="str">
        <f t="shared" si="98"/>
        <v>1,5</v>
      </c>
      <c r="H114" s="17">
        <f>F114*G114</f>
        <v>2.2650000000000001</v>
      </c>
      <c r="I114" s="10">
        <v>1</v>
      </c>
      <c r="J114" s="16" t="str">
        <f t="shared" si="75"/>
        <v>1,3513</v>
      </c>
      <c r="K114" s="10">
        <f t="shared" si="94"/>
        <v>55</v>
      </c>
      <c r="L114" s="17">
        <f t="shared" si="95"/>
        <v>168.33819750000001</v>
      </c>
      <c r="M114" s="10">
        <v>10</v>
      </c>
      <c r="N114" s="10">
        <v>5</v>
      </c>
      <c r="O114" s="17">
        <f t="shared" si="96"/>
        <v>2.5250729625000004</v>
      </c>
      <c r="P114" s="17">
        <f t="shared" si="97"/>
        <v>170.8632704625</v>
      </c>
      <c r="Q114" s="10">
        <v>60</v>
      </c>
      <c r="R114" s="23"/>
    </row>
    <row r="115" spans="1:18" x14ac:dyDescent="0.25">
      <c r="A115" s="22"/>
      <c r="B115" s="5"/>
      <c r="C115" s="10">
        <v>21</v>
      </c>
      <c r="D115" s="10" t="s">
        <v>41</v>
      </c>
      <c r="E115" s="15"/>
      <c r="F115" s="15"/>
      <c r="G115" s="12" t="str">
        <f t="shared" si="98"/>
        <v>-</v>
      </c>
      <c r="H115" s="17">
        <v>8.09</v>
      </c>
      <c r="I115" s="10">
        <v>1</v>
      </c>
      <c r="J115" s="16" t="str">
        <f t="shared" si="75"/>
        <v>0,2151</v>
      </c>
      <c r="K115" s="10">
        <f t="shared" si="94"/>
        <v>55</v>
      </c>
      <c r="L115" s="17">
        <f t="shared" si="95"/>
        <v>95.708745000000008</v>
      </c>
      <c r="M115" s="10">
        <v>10</v>
      </c>
      <c r="N115" s="10">
        <v>5</v>
      </c>
      <c r="O115" s="17">
        <f t="shared" si="96"/>
        <v>1.4356311750000001</v>
      </c>
      <c r="P115" s="17">
        <f t="shared" si="97"/>
        <v>97.144376175000005</v>
      </c>
      <c r="Q115" s="10"/>
      <c r="R115" s="23"/>
    </row>
    <row r="116" spans="1:18" x14ac:dyDescent="0.25">
      <c r="A116" s="22" t="s">
        <v>37</v>
      </c>
      <c r="B116" s="5" t="s">
        <v>19</v>
      </c>
      <c r="C116" s="10">
        <v>21</v>
      </c>
      <c r="D116" s="10" t="s">
        <v>22</v>
      </c>
      <c r="E116" s="15"/>
      <c r="F116" s="15">
        <v>3.1480000000000001</v>
      </c>
      <c r="G116" s="12" t="str">
        <f t="shared" si="98"/>
        <v>2,5</v>
      </c>
      <c r="H116" s="17">
        <f>F116*G116</f>
        <v>7.87</v>
      </c>
      <c r="I116" s="10">
        <v>1</v>
      </c>
      <c r="J116" s="16" t="str">
        <f t="shared" si="75"/>
        <v>0,2826</v>
      </c>
      <c r="K116" s="10">
        <f t="shared" si="94"/>
        <v>55</v>
      </c>
      <c r="L116" s="17">
        <f t="shared" si="95"/>
        <v>122.32341</v>
      </c>
      <c r="M116" s="10">
        <v>10</v>
      </c>
      <c r="N116" s="10">
        <v>5</v>
      </c>
      <c r="O116" s="17">
        <f t="shared" si="96"/>
        <v>1.83485115</v>
      </c>
      <c r="P116" s="17">
        <f t="shared" si="97"/>
        <v>124.15826115</v>
      </c>
      <c r="Q116" s="10"/>
      <c r="R116" s="23">
        <f>SUM(P116:P124)+Q117+Q120+Q123</f>
        <v>1497.6163452375001</v>
      </c>
    </row>
    <row r="117" spans="1:18" x14ac:dyDescent="0.25">
      <c r="A117" s="22"/>
      <c r="B117" s="5"/>
      <c r="C117" s="10">
        <v>21</v>
      </c>
      <c r="D117" s="10" t="s">
        <v>24</v>
      </c>
      <c r="E117" s="15"/>
      <c r="F117" s="15">
        <v>1.51</v>
      </c>
      <c r="G117" s="12" t="str">
        <f t="shared" si="98"/>
        <v>1,5</v>
      </c>
      <c r="H117" s="17">
        <f>F117*G117</f>
        <v>2.2650000000000001</v>
      </c>
      <c r="I117" s="10">
        <v>1</v>
      </c>
      <c r="J117" s="16" t="str">
        <f t="shared" si="75"/>
        <v>1,3513</v>
      </c>
      <c r="K117" s="10">
        <f t="shared" si="94"/>
        <v>55</v>
      </c>
      <c r="L117" s="17">
        <f t="shared" si="95"/>
        <v>168.33819750000001</v>
      </c>
      <c r="M117" s="10">
        <v>10</v>
      </c>
      <c r="N117" s="10">
        <v>5</v>
      </c>
      <c r="O117" s="17">
        <f t="shared" si="96"/>
        <v>2.5250729625000004</v>
      </c>
      <c r="P117" s="17">
        <f t="shared" si="97"/>
        <v>170.8632704625</v>
      </c>
      <c r="Q117" s="10">
        <v>60</v>
      </c>
      <c r="R117" s="23"/>
    </row>
    <row r="118" spans="1:18" x14ac:dyDescent="0.25">
      <c r="A118" s="22"/>
      <c r="B118" s="5"/>
      <c r="C118" s="10">
        <v>21</v>
      </c>
      <c r="D118" s="10" t="s">
        <v>41</v>
      </c>
      <c r="E118" s="15"/>
      <c r="F118" s="15"/>
      <c r="G118" s="12" t="str">
        <f t="shared" si="98"/>
        <v>-</v>
      </c>
      <c r="H118" s="17">
        <v>8.07</v>
      </c>
      <c r="I118" s="10">
        <v>1</v>
      </c>
      <c r="J118" s="16" t="str">
        <f t="shared" si="75"/>
        <v>0,2151</v>
      </c>
      <c r="K118" s="10">
        <f t="shared" si="94"/>
        <v>55</v>
      </c>
      <c r="L118" s="17">
        <f t="shared" si="95"/>
        <v>95.472135000000009</v>
      </c>
      <c r="M118" s="10">
        <v>10</v>
      </c>
      <c r="N118" s="10">
        <v>5</v>
      </c>
      <c r="O118" s="17">
        <f t="shared" si="96"/>
        <v>1.4320820250000001</v>
      </c>
      <c r="P118" s="17">
        <f t="shared" si="97"/>
        <v>96.904217025000008</v>
      </c>
      <c r="Q118" s="10"/>
      <c r="R118" s="23"/>
    </row>
    <row r="119" spans="1:18" x14ac:dyDescent="0.25">
      <c r="A119" s="22"/>
      <c r="B119" s="5" t="s">
        <v>20</v>
      </c>
      <c r="C119" s="10">
        <v>21</v>
      </c>
      <c r="D119" s="10" t="s">
        <v>22</v>
      </c>
      <c r="E119" s="15"/>
      <c r="F119" s="15">
        <v>2.6</v>
      </c>
      <c r="G119" s="12" t="str">
        <f t="shared" si="98"/>
        <v>2,5</v>
      </c>
      <c r="H119" s="17">
        <f>F119*G119</f>
        <v>6.5</v>
      </c>
      <c r="I119" s="10">
        <v>1</v>
      </c>
      <c r="J119" s="16" t="str">
        <f t="shared" si="75"/>
        <v>0,2826</v>
      </c>
      <c r="K119" s="10">
        <f t="shared" si="94"/>
        <v>55</v>
      </c>
      <c r="L119" s="17">
        <f t="shared" si="95"/>
        <v>101.02950000000001</v>
      </c>
      <c r="M119" s="10">
        <v>10</v>
      </c>
      <c r="N119" s="10">
        <v>5</v>
      </c>
      <c r="O119" s="17">
        <f t="shared" si="96"/>
        <v>1.5154425000000002</v>
      </c>
      <c r="P119" s="17">
        <f t="shared" si="97"/>
        <v>102.54494250000002</v>
      </c>
      <c r="Q119" s="10" t="str">
        <f t="shared" ref="Q119:Q120" si="107">IF(D119="НС","-",60)</f>
        <v>-</v>
      </c>
      <c r="R119" s="23"/>
    </row>
    <row r="120" spans="1:18" x14ac:dyDescent="0.25">
      <c r="A120" s="22"/>
      <c r="B120" s="5"/>
      <c r="C120" s="10">
        <v>21</v>
      </c>
      <c r="D120" s="10" t="s">
        <v>24</v>
      </c>
      <c r="E120" s="15"/>
      <c r="F120" s="15">
        <v>1.51</v>
      </c>
      <c r="G120" s="12" t="str">
        <f t="shared" si="98"/>
        <v>1,5</v>
      </c>
      <c r="H120" s="17">
        <f>F120*G120</f>
        <v>2.2650000000000001</v>
      </c>
      <c r="I120" s="10">
        <v>1</v>
      </c>
      <c r="J120" s="16" t="str">
        <f t="shared" si="75"/>
        <v>1,3513</v>
      </c>
      <c r="K120" s="10">
        <f t="shared" si="94"/>
        <v>55</v>
      </c>
      <c r="L120" s="17">
        <f t="shared" si="95"/>
        <v>168.33819750000001</v>
      </c>
      <c r="M120" s="10">
        <v>10</v>
      </c>
      <c r="N120" s="10">
        <v>5</v>
      </c>
      <c r="O120" s="17">
        <f t="shared" si="96"/>
        <v>2.5250729625000004</v>
      </c>
      <c r="P120" s="17">
        <f t="shared" si="97"/>
        <v>170.8632704625</v>
      </c>
      <c r="Q120" s="10">
        <f t="shared" si="107"/>
        <v>60</v>
      </c>
      <c r="R120" s="23"/>
    </row>
    <row r="121" spans="1:18" x14ac:dyDescent="0.25">
      <c r="A121" s="22"/>
      <c r="B121" s="5"/>
      <c r="C121" s="10">
        <v>21</v>
      </c>
      <c r="D121" s="10" t="s">
        <v>41</v>
      </c>
      <c r="E121" s="15"/>
      <c r="F121" s="15"/>
      <c r="G121" s="12" t="str">
        <f t="shared" si="98"/>
        <v>-</v>
      </c>
      <c r="H121" s="17">
        <v>10.16</v>
      </c>
      <c r="I121" s="10">
        <v>1</v>
      </c>
      <c r="J121" s="16" t="str">
        <f t="shared" si="75"/>
        <v>0,2151</v>
      </c>
      <c r="K121" s="10">
        <f t="shared" si="94"/>
        <v>55</v>
      </c>
      <c r="L121" s="17">
        <f t="shared" si="95"/>
        <v>120.19788</v>
      </c>
      <c r="M121" s="10">
        <v>10</v>
      </c>
      <c r="N121" s="10">
        <v>5</v>
      </c>
      <c r="O121" s="17">
        <f t="shared" si="96"/>
        <v>1.8029682</v>
      </c>
      <c r="P121" s="17">
        <f t="shared" si="97"/>
        <v>122.00084819999999</v>
      </c>
      <c r="Q121" s="10"/>
      <c r="R121" s="23"/>
    </row>
    <row r="122" spans="1:18" x14ac:dyDescent="0.25">
      <c r="A122" s="22"/>
      <c r="B122" s="5" t="s">
        <v>26</v>
      </c>
      <c r="C122" s="10">
        <v>21</v>
      </c>
      <c r="D122" s="10" t="s">
        <v>22</v>
      </c>
      <c r="E122" s="15"/>
      <c r="F122" s="15">
        <v>3.25</v>
      </c>
      <c r="G122" s="12" t="str">
        <f t="shared" si="98"/>
        <v>2,5</v>
      </c>
      <c r="H122" s="17">
        <f>F122*G122</f>
        <v>8.125</v>
      </c>
      <c r="I122" s="10">
        <v>1</v>
      </c>
      <c r="J122" s="16" t="str">
        <f t="shared" si="75"/>
        <v>0,2826</v>
      </c>
      <c r="K122" s="10">
        <f t="shared" si="94"/>
        <v>55</v>
      </c>
      <c r="L122" s="17">
        <f t="shared" si="95"/>
        <v>126.28687499999999</v>
      </c>
      <c r="M122" s="10">
        <v>10</v>
      </c>
      <c r="N122" s="10">
        <v>5</v>
      </c>
      <c r="O122" s="17">
        <f t="shared" si="96"/>
        <v>1.894303125</v>
      </c>
      <c r="P122" s="17">
        <f t="shared" si="97"/>
        <v>128.181178125</v>
      </c>
      <c r="Q122" s="10" t="str">
        <f t="shared" ref="Q122:Q123" si="108">IF(D122="НС","-",60)</f>
        <v>-</v>
      </c>
      <c r="R122" s="23"/>
    </row>
    <row r="123" spans="1:18" x14ac:dyDescent="0.25">
      <c r="A123" s="22"/>
      <c r="B123" s="5"/>
      <c r="C123" s="10">
        <v>21</v>
      </c>
      <c r="D123" s="10" t="s">
        <v>24</v>
      </c>
      <c r="E123" s="15"/>
      <c r="F123" s="15">
        <v>1.81</v>
      </c>
      <c r="G123" s="12" t="str">
        <f t="shared" si="98"/>
        <v>1,5</v>
      </c>
      <c r="H123" s="17">
        <f>F123*G123</f>
        <v>2.7149999999999999</v>
      </c>
      <c r="I123" s="10">
        <v>1</v>
      </c>
      <c r="J123" s="16" t="str">
        <f t="shared" si="75"/>
        <v>1,3513</v>
      </c>
      <c r="K123" s="10">
        <f t="shared" si="94"/>
        <v>55</v>
      </c>
      <c r="L123" s="17">
        <f t="shared" si="95"/>
        <v>201.7828725</v>
      </c>
      <c r="M123" s="10">
        <v>10</v>
      </c>
      <c r="N123" s="10">
        <v>5</v>
      </c>
      <c r="O123" s="17">
        <f t="shared" si="96"/>
        <v>3.0267430874999999</v>
      </c>
      <c r="P123" s="17">
        <f t="shared" si="97"/>
        <v>204.80961558749999</v>
      </c>
      <c r="Q123" s="10">
        <f t="shared" si="108"/>
        <v>60</v>
      </c>
      <c r="R123" s="23"/>
    </row>
    <row r="124" spans="1:18" x14ac:dyDescent="0.25">
      <c r="A124" s="22"/>
      <c r="B124" s="5"/>
      <c r="C124" s="10">
        <v>21</v>
      </c>
      <c r="D124" s="10" t="s">
        <v>41</v>
      </c>
      <c r="E124" s="15"/>
      <c r="F124" s="15"/>
      <c r="G124" s="12" t="str">
        <f t="shared" si="98"/>
        <v>-</v>
      </c>
      <c r="H124" s="17">
        <v>16.43</v>
      </c>
      <c r="I124" s="10">
        <v>1</v>
      </c>
      <c r="J124" s="16" t="str">
        <f t="shared" si="75"/>
        <v>0,2151</v>
      </c>
      <c r="K124" s="10">
        <f t="shared" si="94"/>
        <v>55</v>
      </c>
      <c r="L124" s="17">
        <f t="shared" si="95"/>
        <v>194.37511500000002</v>
      </c>
      <c r="M124" s="10">
        <v>10</v>
      </c>
      <c r="N124" s="10">
        <v>5</v>
      </c>
      <c r="O124" s="17">
        <f t="shared" si="96"/>
        <v>2.9156267250000001</v>
      </c>
      <c r="P124" s="17">
        <f t="shared" si="97"/>
        <v>197.29074172500003</v>
      </c>
      <c r="Q124" s="10"/>
      <c r="R124" s="23"/>
    </row>
    <row r="125" spans="1:18" x14ac:dyDescent="0.25">
      <c r="A125" s="22" t="s">
        <v>38</v>
      </c>
      <c r="B125" s="5" t="s">
        <v>26</v>
      </c>
      <c r="C125" s="10">
        <v>21</v>
      </c>
      <c r="D125" s="10" t="s">
        <v>22</v>
      </c>
      <c r="E125" s="15"/>
      <c r="F125" s="15">
        <v>3.23</v>
      </c>
      <c r="G125" s="12" t="str">
        <f t="shared" si="98"/>
        <v>2,5</v>
      </c>
      <c r="H125" s="17">
        <f>F125*G125</f>
        <v>8.0749999999999993</v>
      </c>
      <c r="I125" s="10">
        <v>1</v>
      </c>
      <c r="J125" s="16" t="str">
        <f t="shared" si="75"/>
        <v>0,2826</v>
      </c>
      <c r="K125" s="10">
        <f t="shared" si="94"/>
        <v>55</v>
      </c>
      <c r="L125" s="17">
        <f t="shared" si="95"/>
        <v>125.50972499999999</v>
      </c>
      <c r="M125" s="10">
        <v>10</v>
      </c>
      <c r="N125" s="10">
        <v>5</v>
      </c>
      <c r="O125" s="17">
        <f t="shared" si="96"/>
        <v>1.8826458749999999</v>
      </c>
      <c r="P125" s="17">
        <f t="shared" si="97"/>
        <v>127.39237087499998</v>
      </c>
      <c r="Q125" s="10" t="str">
        <f t="shared" ref="Q125:Q126" si="109">IF(D125="НС","-",60)</f>
        <v>-</v>
      </c>
      <c r="R125" s="23">
        <f>SUM(P125:P133)+Q126+Q129+Q132</f>
        <v>1479.7403149500001</v>
      </c>
    </row>
    <row r="126" spans="1:18" x14ac:dyDescent="0.25">
      <c r="A126" s="22"/>
      <c r="B126" s="5"/>
      <c r="C126" s="10">
        <v>21</v>
      </c>
      <c r="D126" s="10" t="s">
        <v>24</v>
      </c>
      <c r="E126" s="15"/>
      <c r="F126" s="15">
        <v>1.81</v>
      </c>
      <c r="G126" s="12" t="str">
        <f t="shared" si="98"/>
        <v>1,5</v>
      </c>
      <c r="H126" s="17">
        <f>F126*G126</f>
        <v>2.7149999999999999</v>
      </c>
      <c r="I126" s="10">
        <v>1</v>
      </c>
      <c r="J126" s="16" t="str">
        <f t="shared" si="75"/>
        <v>1,3513</v>
      </c>
      <c r="K126" s="10">
        <f t="shared" si="94"/>
        <v>55</v>
      </c>
      <c r="L126" s="17">
        <f t="shared" si="95"/>
        <v>201.7828725</v>
      </c>
      <c r="M126" s="10">
        <v>10</v>
      </c>
      <c r="N126" s="10">
        <v>5</v>
      </c>
      <c r="O126" s="17">
        <f t="shared" si="96"/>
        <v>3.0267430874999999</v>
      </c>
      <c r="P126" s="17">
        <f t="shared" si="97"/>
        <v>204.80961558749999</v>
      </c>
      <c r="Q126" s="10">
        <f t="shared" si="109"/>
        <v>60</v>
      </c>
      <c r="R126" s="23"/>
    </row>
    <row r="127" spans="1:18" x14ac:dyDescent="0.25">
      <c r="A127" s="22"/>
      <c r="B127" s="5"/>
      <c r="C127" s="10">
        <v>21</v>
      </c>
      <c r="D127" s="10" t="s">
        <v>41</v>
      </c>
      <c r="E127" s="15"/>
      <c r="F127" s="15"/>
      <c r="G127" s="12" t="str">
        <f t="shared" si="98"/>
        <v>-</v>
      </c>
      <c r="H127" s="17">
        <v>16.739999999999998</v>
      </c>
      <c r="I127" s="10">
        <v>1</v>
      </c>
      <c r="J127" s="16" t="str">
        <f t="shared" si="75"/>
        <v>0,2151</v>
      </c>
      <c r="K127" s="10">
        <f t="shared" si="94"/>
        <v>55</v>
      </c>
      <c r="L127" s="17">
        <f t="shared" si="95"/>
        <v>198.04256999999998</v>
      </c>
      <c r="M127" s="10">
        <v>10</v>
      </c>
      <c r="N127" s="10">
        <v>5</v>
      </c>
      <c r="O127" s="17">
        <f t="shared" si="96"/>
        <v>2.9706385499999999</v>
      </c>
      <c r="P127" s="17">
        <f t="shared" si="97"/>
        <v>201.01320854999997</v>
      </c>
      <c r="Q127" s="10"/>
      <c r="R127" s="23"/>
    </row>
    <row r="128" spans="1:18" x14ac:dyDescent="0.25">
      <c r="A128" s="22"/>
      <c r="B128" s="5" t="s">
        <v>20</v>
      </c>
      <c r="C128" s="10">
        <v>21</v>
      </c>
      <c r="D128" s="10" t="s">
        <v>22</v>
      </c>
      <c r="E128" s="15"/>
      <c r="F128" s="15">
        <v>2.46</v>
      </c>
      <c r="G128" s="12" t="str">
        <f t="shared" si="98"/>
        <v>2,5</v>
      </c>
      <c r="H128" s="17">
        <f>F128*G128</f>
        <v>6.15</v>
      </c>
      <c r="I128" s="10">
        <v>1</v>
      </c>
      <c r="J128" s="16" t="str">
        <f t="shared" si="75"/>
        <v>0,2826</v>
      </c>
      <c r="K128" s="10">
        <f t="shared" si="94"/>
        <v>55</v>
      </c>
      <c r="L128" s="17">
        <f t="shared" si="95"/>
        <v>95.589450000000014</v>
      </c>
      <c r="M128" s="10">
        <v>10</v>
      </c>
      <c r="N128" s="10">
        <v>5</v>
      </c>
      <c r="O128" s="17">
        <f t="shared" si="96"/>
        <v>1.43384175</v>
      </c>
      <c r="P128" s="17">
        <f t="shared" si="97"/>
        <v>97.023291750000013</v>
      </c>
      <c r="Q128" s="10" t="str">
        <f t="shared" ref="Q128:Q129" si="110">IF(D128="НС","-",60)</f>
        <v>-</v>
      </c>
      <c r="R128" s="23"/>
    </row>
    <row r="129" spans="1:18" x14ac:dyDescent="0.25">
      <c r="A129" s="22"/>
      <c r="B129" s="5"/>
      <c r="C129" s="10">
        <v>21</v>
      </c>
      <c r="D129" s="10" t="s">
        <v>24</v>
      </c>
      <c r="E129" s="15"/>
      <c r="F129" s="15">
        <v>1.51</v>
      </c>
      <c r="G129" s="12" t="str">
        <f t="shared" si="98"/>
        <v>1,5</v>
      </c>
      <c r="H129" s="17">
        <f>F129*G129</f>
        <v>2.2650000000000001</v>
      </c>
      <c r="I129" s="10">
        <v>1</v>
      </c>
      <c r="J129" s="16" t="str">
        <f t="shared" si="75"/>
        <v>1,3513</v>
      </c>
      <c r="K129" s="10">
        <f t="shared" si="94"/>
        <v>55</v>
      </c>
      <c r="L129" s="17">
        <f t="shared" si="95"/>
        <v>168.33819750000001</v>
      </c>
      <c r="M129" s="10">
        <v>10</v>
      </c>
      <c r="N129" s="10">
        <v>5</v>
      </c>
      <c r="O129" s="17">
        <f t="shared" si="96"/>
        <v>2.5250729625000004</v>
      </c>
      <c r="P129" s="17">
        <f t="shared" si="97"/>
        <v>170.8632704625</v>
      </c>
      <c r="Q129" s="10">
        <f t="shared" si="110"/>
        <v>60</v>
      </c>
      <c r="R129" s="23"/>
    </row>
    <row r="130" spans="1:18" x14ac:dyDescent="0.25">
      <c r="A130" s="22"/>
      <c r="B130" s="5"/>
      <c r="C130" s="10">
        <v>21</v>
      </c>
      <c r="D130" s="10" t="s">
        <v>41</v>
      </c>
      <c r="E130" s="15"/>
      <c r="F130" s="15"/>
      <c r="G130" s="12" t="str">
        <f t="shared" si="98"/>
        <v>-</v>
      </c>
      <c r="H130" s="17">
        <v>10.15</v>
      </c>
      <c r="I130" s="10">
        <v>1</v>
      </c>
      <c r="J130" s="16" t="str">
        <f t="shared" si="75"/>
        <v>0,2151</v>
      </c>
      <c r="K130" s="10">
        <f t="shared" si="94"/>
        <v>55</v>
      </c>
      <c r="L130" s="17">
        <f t="shared" si="95"/>
        <v>120.07957500000001</v>
      </c>
      <c r="M130" s="10">
        <v>10</v>
      </c>
      <c r="N130" s="10">
        <v>5</v>
      </c>
      <c r="O130" s="17">
        <f t="shared" si="96"/>
        <v>1.8011936250000002</v>
      </c>
      <c r="P130" s="17">
        <f t="shared" si="97"/>
        <v>121.880768625</v>
      </c>
      <c r="Q130" s="10"/>
      <c r="R130" s="23"/>
    </row>
    <row r="131" spans="1:18" x14ac:dyDescent="0.25">
      <c r="A131" s="22"/>
      <c r="B131" s="5" t="s">
        <v>19</v>
      </c>
      <c r="C131" s="10">
        <v>21</v>
      </c>
      <c r="D131" s="10" t="s">
        <v>22</v>
      </c>
      <c r="E131" s="15"/>
      <c r="F131" s="15">
        <v>2.3250000000000002</v>
      </c>
      <c r="G131" s="12" t="str">
        <f t="shared" si="98"/>
        <v>2,5</v>
      </c>
      <c r="H131" s="17">
        <f>F131*G131</f>
        <v>5.8125</v>
      </c>
      <c r="I131" s="10">
        <v>1</v>
      </c>
      <c r="J131" s="16" t="str">
        <f t="shared" si="75"/>
        <v>0,2826</v>
      </c>
      <c r="K131" s="10">
        <f t="shared" si="94"/>
        <v>55</v>
      </c>
      <c r="L131" s="17">
        <f t="shared" si="95"/>
        <v>90.343687500000001</v>
      </c>
      <c r="M131" s="10">
        <v>10</v>
      </c>
      <c r="N131" s="10">
        <v>5</v>
      </c>
      <c r="O131" s="17">
        <f t="shared" si="96"/>
        <v>1.3551553125</v>
      </c>
      <c r="P131" s="17">
        <f t="shared" si="97"/>
        <v>91.698842812500004</v>
      </c>
      <c r="Q131" s="10" t="str">
        <f t="shared" ref="Q131:Q132" si="111">IF(D131="НС","-",60)</f>
        <v>-</v>
      </c>
      <c r="R131" s="23"/>
    </row>
    <row r="132" spans="1:18" x14ac:dyDescent="0.25">
      <c r="A132" s="22"/>
      <c r="B132" s="5"/>
      <c r="C132" s="10">
        <v>21</v>
      </c>
      <c r="D132" s="10" t="s">
        <v>24</v>
      </c>
      <c r="E132" s="15"/>
      <c r="F132" s="15">
        <v>1.51</v>
      </c>
      <c r="G132" s="12" t="str">
        <f t="shared" si="98"/>
        <v>1,5</v>
      </c>
      <c r="H132" s="17">
        <f>F132*G132</f>
        <v>2.2650000000000001</v>
      </c>
      <c r="I132" s="10">
        <v>1</v>
      </c>
      <c r="J132" s="16" t="str">
        <f t="shared" si="75"/>
        <v>1,3513</v>
      </c>
      <c r="K132" s="10">
        <f t="shared" si="94"/>
        <v>55</v>
      </c>
      <c r="L132" s="17">
        <f t="shared" si="95"/>
        <v>168.33819750000001</v>
      </c>
      <c r="M132" s="10">
        <v>10</v>
      </c>
      <c r="N132" s="10">
        <v>5</v>
      </c>
      <c r="O132" s="17">
        <f t="shared" si="96"/>
        <v>2.5250729625000004</v>
      </c>
      <c r="P132" s="17">
        <f t="shared" si="97"/>
        <v>170.8632704625</v>
      </c>
      <c r="Q132" s="10">
        <f t="shared" si="111"/>
        <v>60</v>
      </c>
      <c r="R132" s="23"/>
    </row>
    <row r="133" spans="1:18" x14ac:dyDescent="0.25">
      <c r="A133" s="22"/>
      <c r="B133" s="5"/>
      <c r="C133" s="10">
        <v>21</v>
      </c>
      <c r="D133" s="10" t="s">
        <v>41</v>
      </c>
      <c r="E133" s="15"/>
      <c r="F133" s="15"/>
      <c r="G133" s="12" t="str">
        <f t="shared" si="98"/>
        <v>-</v>
      </c>
      <c r="H133" s="17">
        <v>9.51</v>
      </c>
      <c r="I133" s="10">
        <v>1</v>
      </c>
      <c r="J133" s="16" t="str">
        <f t="shared" si="75"/>
        <v>0,2151</v>
      </c>
      <c r="K133" s="10">
        <f t="shared" si="94"/>
        <v>55</v>
      </c>
      <c r="L133" s="17">
        <f t="shared" si="95"/>
        <v>112.508055</v>
      </c>
      <c r="M133" s="10">
        <v>10</v>
      </c>
      <c r="N133" s="10">
        <v>5</v>
      </c>
      <c r="O133" s="17">
        <f t="shared" si="96"/>
        <v>1.6876208250000002</v>
      </c>
      <c r="P133" s="17">
        <f t="shared" si="97"/>
        <v>114.195675825</v>
      </c>
      <c r="Q133" s="10"/>
      <c r="R133" s="23"/>
    </row>
    <row r="134" spans="1:18" x14ac:dyDescent="0.25">
      <c r="A134" s="22" t="s">
        <v>39</v>
      </c>
      <c r="B134" s="5" t="s">
        <v>26</v>
      </c>
      <c r="C134" s="10">
        <v>21</v>
      </c>
      <c r="D134" s="10" t="s">
        <v>22</v>
      </c>
      <c r="E134" s="15"/>
      <c r="F134" s="15">
        <v>3.653</v>
      </c>
      <c r="G134" s="12" t="str">
        <f t="shared" si="98"/>
        <v>2,5</v>
      </c>
      <c r="H134" s="17">
        <f>F134*G134</f>
        <v>9.1325000000000003</v>
      </c>
      <c r="I134" s="10">
        <v>1</v>
      </c>
      <c r="J134" s="16" t="str">
        <f t="shared" ref="J134:J167" si="112">IF(D134="НС","0,2826",IF(D134="ОК","1,3513","0,2151"))</f>
        <v>0,2826</v>
      </c>
      <c r="K134" s="10">
        <f t="shared" si="94"/>
        <v>55</v>
      </c>
      <c r="L134" s="17">
        <f t="shared" si="95"/>
        <v>141.94644750000003</v>
      </c>
      <c r="M134" s="10">
        <v>10</v>
      </c>
      <c r="N134" s="10">
        <v>5</v>
      </c>
      <c r="O134" s="17">
        <f t="shared" si="96"/>
        <v>2.1291967125000006</v>
      </c>
      <c r="P134" s="17">
        <f t="shared" si="97"/>
        <v>144.07564421250004</v>
      </c>
      <c r="Q134" s="10" t="str">
        <f t="shared" ref="Q134:Q135" si="113">IF(D134="НС","-",60)</f>
        <v>-</v>
      </c>
      <c r="R134" s="23">
        <f>SUM(P134:P142)+Q126+Q129</f>
        <v>1543.8013568624999</v>
      </c>
    </row>
    <row r="135" spans="1:18" x14ac:dyDescent="0.25">
      <c r="A135" s="22"/>
      <c r="B135" s="5"/>
      <c r="C135" s="10">
        <v>21</v>
      </c>
      <c r="D135" s="10" t="s">
        <v>24</v>
      </c>
      <c r="E135" s="15"/>
      <c r="F135" s="15">
        <v>1.81</v>
      </c>
      <c r="G135" s="12" t="str">
        <f t="shared" si="98"/>
        <v>1,5</v>
      </c>
      <c r="H135" s="17">
        <f>F135*G135</f>
        <v>2.7149999999999999</v>
      </c>
      <c r="I135" s="10">
        <v>1</v>
      </c>
      <c r="J135" s="16" t="str">
        <f t="shared" si="112"/>
        <v>1,3513</v>
      </c>
      <c r="K135" s="10">
        <f t="shared" si="94"/>
        <v>55</v>
      </c>
      <c r="L135" s="17">
        <f t="shared" si="95"/>
        <v>201.7828725</v>
      </c>
      <c r="M135" s="10">
        <v>10</v>
      </c>
      <c r="N135" s="10">
        <v>5</v>
      </c>
      <c r="O135" s="17">
        <f t="shared" si="96"/>
        <v>3.0267430874999999</v>
      </c>
      <c r="P135" s="17">
        <f t="shared" si="97"/>
        <v>204.80961558749999</v>
      </c>
      <c r="Q135" s="10">
        <f t="shared" si="113"/>
        <v>60</v>
      </c>
      <c r="R135" s="23"/>
    </row>
    <row r="136" spans="1:18" x14ac:dyDescent="0.25">
      <c r="A136" s="22"/>
      <c r="B136" s="5"/>
      <c r="C136" s="10">
        <v>21</v>
      </c>
      <c r="D136" s="10" t="s">
        <v>41</v>
      </c>
      <c r="E136" s="15"/>
      <c r="F136" s="15"/>
      <c r="G136" s="12" t="str">
        <f t="shared" si="98"/>
        <v>-</v>
      </c>
      <c r="H136" s="17">
        <v>19.03</v>
      </c>
      <c r="I136" s="10">
        <v>1</v>
      </c>
      <c r="J136" s="16" t="str">
        <f t="shared" si="112"/>
        <v>0,2151</v>
      </c>
      <c r="K136" s="10">
        <f t="shared" si="94"/>
        <v>55</v>
      </c>
      <c r="L136" s="17">
        <f t="shared" si="95"/>
        <v>225.13441500000002</v>
      </c>
      <c r="M136" s="10">
        <v>10</v>
      </c>
      <c r="N136" s="10">
        <v>5</v>
      </c>
      <c r="O136" s="17">
        <f t="shared" si="96"/>
        <v>3.3770162250000002</v>
      </c>
      <c r="P136" s="17">
        <f t="shared" si="97"/>
        <v>228.51143122500002</v>
      </c>
      <c r="Q136" s="10"/>
      <c r="R136" s="23"/>
    </row>
    <row r="137" spans="1:18" x14ac:dyDescent="0.25">
      <c r="A137" s="22"/>
      <c r="B137" s="5" t="s">
        <v>20</v>
      </c>
      <c r="C137" s="10">
        <v>21</v>
      </c>
      <c r="D137" s="10" t="s">
        <v>22</v>
      </c>
      <c r="E137" s="15"/>
      <c r="F137" s="15">
        <v>3.06</v>
      </c>
      <c r="G137" s="12" t="str">
        <f t="shared" si="98"/>
        <v>2,5</v>
      </c>
      <c r="H137" s="17">
        <f t="shared" ref="H137:H138" si="114">F137*G137</f>
        <v>7.65</v>
      </c>
      <c r="I137" s="10">
        <v>1</v>
      </c>
      <c r="J137" s="16" t="str">
        <f t="shared" si="112"/>
        <v>0,2826</v>
      </c>
      <c r="K137" s="10">
        <f>C137+34</f>
        <v>55</v>
      </c>
      <c r="L137" s="17">
        <f>H137*I137*J137*K137</f>
        <v>118.90395000000001</v>
      </c>
      <c r="M137" s="10">
        <v>10</v>
      </c>
      <c r="N137" s="10">
        <v>5</v>
      </c>
      <c r="O137" s="17">
        <f>(L137/100)+(L137/200)</f>
        <v>1.7835592500000002</v>
      </c>
      <c r="P137" s="17">
        <f>L137+O137</f>
        <v>120.68750925000001</v>
      </c>
      <c r="Q137" s="10" t="str">
        <f>IF(D137="НС","-",60)</f>
        <v>-</v>
      </c>
      <c r="R137" s="23"/>
    </row>
    <row r="138" spans="1:18" x14ac:dyDescent="0.25">
      <c r="A138" s="22"/>
      <c r="B138" s="5"/>
      <c r="C138" s="10">
        <v>21</v>
      </c>
      <c r="D138" s="10" t="s">
        <v>24</v>
      </c>
      <c r="E138" s="15"/>
      <c r="F138" s="15">
        <v>1.51</v>
      </c>
      <c r="G138" s="12" t="str">
        <f t="shared" si="98"/>
        <v>1,5</v>
      </c>
      <c r="H138" s="17">
        <f t="shared" si="114"/>
        <v>2.2650000000000001</v>
      </c>
      <c r="I138" s="10">
        <v>1</v>
      </c>
      <c r="J138" s="16" t="str">
        <f t="shared" si="112"/>
        <v>1,3513</v>
      </c>
      <c r="K138" s="10">
        <f t="shared" ref="K138:K139" si="115">C138+34</f>
        <v>55</v>
      </c>
      <c r="L138" s="17">
        <f t="shared" ref="L138:L139" si="116">H138*I138*J138*K138</f>
        <v>168.33819750000001</v>
      </c>
      <c r="M138" s="10">
        <v>10</v>
      </c>
      <c r="N138" s="10">
        <v>5</v>
      </c>
      <c r="O138" s="17">
        <f t="shared" ref="O138:O139" si="117">(L138/100)+(L138/200)</f>
        <v>2.5250729625000004</v>
      </c>
      <c r="P138" s="17">
        <f t="shared" ref="P138:P139" si="118">L138+O138</f>
        <v>170.8632704625</v>
      </c>
      <c r="Q138" s="10">
        <v>60</v>
      </c>
      <c r="R138" s="23"/>
    </row>
    <row r="139" spans="1:18" x14ac:dyDescent="0.25">
      <c r="A139" s="22"/>
      <c r="B139" s="5"/>
      <c r="C139" s="10">
        <v>21</v>
      </c>
      <c r="D139" s="10" t="s">
        <v>41</v>
      </c>
      <c r="E139" s="15"/>
      <c r="F139" s="15"/>
      <c r="G139" s="12" t="str">
        <f t="shared" si="98"/>
        <v>-</v>
      </c>
      <c r="H139" s="17">
        <v>11.25</v>
      </c>
      <c r="I139" s="10">
        <v>1</v>
      </c>
      <c r="J139" s="16" t="str">
        <f t="shared" si="112"/>
        <v>0,2151</v>
      </c>
      <c r="K139" s="10">
        <f t="shared" si="115"/>
        <v>55</v>
      </c>
      <c r="L139" s="17">
        <f t="shared" si="116"/>
        <v>133.09312500000001</v>
      </c>
      <c r="M139" s="10">
        <v>10</v>
      </c>
      <c r="N139" s="10">
        <v>5</v>
      </c>
      <c r="O139" s="17">
        <f t="shared" si="117"/>
        <v>1.9963968750000003</v>
      </c>
      <c r="P139" s="17">
        <f t="shared" si="118"/>
        <v>135.089521875</v>
      </c>
      <c r="Q139" s="10"/>
      <c r="R139" s="23"/>
    </row>
    <row r="140" spans="1:18" x14ac:dyDescent="0.25">
      <c r="A140" s="22"/>
      <c r="B140" s="5" t="s">
        <v>19</v>
      </c>
      <c r="C140" s="10">
        <v>21</v>
      </c>
      <c r="D140" s="10" t="s">
        <v>22</v>
      </c>
      <c r="E140" s="15"/>
      <c r="F140" s="15">
        <v>3.4550000000000001</v>
      </c>
      <c r="G140" s="12" t="str">
        <f t="shared" si="98"/>
        <v>2,5</v>
      </c>
      <c r="H140" s="17">
        <f>F140*G140</f>
        <v>8.6374999999999993</v>
      </c>
      <c r="I140" s="10">
        <v>1</v>
      </c>
      <c r="J140" s="16" t="str">
        <f t="shared" si="112"/>
        <v>0,2826</v>
      </c>
      <c r="K140" s="10">
        <f>C140+34</f>
        <v>55</v>
      </c>
      <c r="L140" s="17">
        <f>H140*I140*J140*K140</f>
        <v>134.25266250000001</v>
      </c>
      <c r="M140" s="10">
        <v>10</v>
      </c>
      <c r="N140" s="10">
        <v>5</v>
      </c>
      <c r="O140" s="17">
        <f>(L140/100)+(L140/200)</f>
        <v>2.0137899375000003</v>
      </c>
      <c r="P140" s="17">
        <f>L140+O140</f>
        <v>136.26645243750002</v>
      </c>
      <c r="Q140" s="10" t="str">
        <f>IF(D140="НС","-",60)</f>
        <v>-</v>
      </c>
      <c r="R140" s="23"/>
    </row>
    <row r="141" spans="1:18" x14ac:dyDescent="0.25">
      <c r="A141" s="22"/>
      <c r="B141" s="5"/>
      <c r="C141" s="10">
        <v>21</v>
      </c>
      <c r="D141" s="10" t="s">
        <v>24</v>
      </c>
      <c r="E141" s="15"/>
      <c r="F141" s="15">
        <v>1.51</v>
      </c>
      <c r="G141" s="12" t="str">
        <f t="shared" si="98"/>
        <v>1,5</v>
      </c>
      <c r="H141" s="17">
        <f>F141*G141</f>
        <v>2.2650000000000001</v>
      </c>
      <c r="I141" s="10">
        <v>1</v>
      </c>
      <c r="J141" s="16" t="str">
        <f t="shared" si="112"/>
        <v>1,3513</v>
      </c>
      <c r="K141" s="10">
        <f t="shared" ref="K141:K155" si="119">C141+34</f>
        <v>55</v>
      </c>
      <c r="L141" s="17">
        <f t="shared" ref="L141:L155" si="120">H141*I141*J141*K141</f>
        <v>168.33819750000001</v>
      </c>
      <c r="M141" s="10">
        <v>10</v>
      </c>
      <c r="N141" s="10">
        <v>5</v>
      </c>
      <c r="O141" s="17">
        <f t="shared" ref="O141:O155" si="121">(L141/100)+(L141/200)</f>
        <v>2.5250729625000004</v>
      </c>
      <c r="P141" s="17">
        <f t="shared" ref="P141:P155" si="122">L141+O141</f>
        <v>170.8632704625</v>
      </c>
      <c r="Q141" s="10">
        <v>60</v>
      </c>
      <c r="R141" s="23"/>
    </row>
    <row r="142" spans="1:18" x14ac:dyDescent="0.25">
      <c r="A142" s="22"/>
      <c r="B142" s="5"/>
      <c r="C142" s="10">
        <v>21</v>
      </c>
      <c r="D142" s="10" t="s">
        <v>41</v>
      </c>
      <c r="E142" s="15"/>
      <c r="F142" s="15"/>
      <c r="G142" s="12" t="str">
        <f t="shared" si="98"/>
        <v>-</v>
      </c>
      <c r="H142" s="17">
        <v>9.3800000000000008</v>
      </c>
      <c r="I142" s="10">
        <v>1</v>
      </c>
      <c r="J142" s="16" t="str">
        <f t="shared" si="112"/>
        <v>0,2151</v>
      </c>
      <c r="K142" s="10">
        <f t="shared" si="119"/>
        <v>55</v>
      </c>
      <c r="L142" s="17">
        <f t="shared" si="120"/>
        <v>110.97009000000001</v>
      </c>
      <c r="M142" s="10">
        <v>10</v>
      </c>
      <c r="N142" s="10">
        <v>5</v>
      </c>
      <c r="O142" s="17">
        <f t="shared" si="121"/>
        <v>1.6645513500000004</v>
      </c>
      <c r="P142" s="17">
        <f t="shared" si="122"/>
        <v>112.63464135000001</v>
      </c>
      <c r="Q142" s="10" t="s">
        <v>42</v>
      </c>
      <c r="R142" s="23"/>
    </row>
    <row r="143" spans="1:18" x14ac:dyDescent="0.25">
      <c r="A143" s="24" t="s">
        <v>45</v>
      </c>
      <c r="B143" s="5" t="s">
        <v>44</v>
      </c>
      <c r="C143" s="10">
        <v>21</v>
      </c>
      <c r="D143" s="10" t="s">
        <v>22</v>
      </c>
      <c r="E143" s="15"/>
      <c r="F143" s="15">
        <v>2.64</v>
      </c>
      <c r="G143" s="16">
        <v>7.5</v>
      </c>
      <c r="H143" s="17">
        <f>F143*G143</f>
        <v>19.8</v>
      </c>
      <c r="I143" s="10">
        <v>1</v>
      </c>
      <c r="J143" s="16" t="str">
        <f t="shared" si="112"/>
        <v>0,2826</v>
      </c>
      <c r="K143" s="10">
        <f t="shared" si="119"/>
        <v>55</v>
      </c>
      <c r="L143" s="17">
        <f t="shared" si="120"/>
        <v>307.75139999999999</v>
      </c>
      <c r="M143" s="10">
        <v>10</v>
      </c>
      <c r="N143" s="10">
        <v>5</v>
      </c>
      <c r="O143" s="17">
        <f t="shared" si="121"/>
        <v>4.6162709999999993</v>
      </c>
      <c r="P143" s="17">
        <f t="shared" si="122"/>
        <v>312.36767099999997</v>
      </c>
      <c r="Q143" s="10" t="s">
        <v>42</v>
      </c>
      <c r="R143" s="23">
        <f>SUM(P143:P146)</f>
        <v>1000.0815848100001</v>
      </c>
    </row>
    <row r="144" spans="1:18" x14ac:dyDescent="0.25">
      <c r="A144" s="24"/>
      <c r="B144" s="5"/>
      <c r="C144" s="10">
        <v>21</v>
      </c>
      <c r="D144" s="10" t="s">
        <v>60</v>
      </c>
      <c r="E144" s="15"/>
      <c r="F144" s="15">
        <v>1.31</v>
      </c>
      <c r="G144" s="16">
        <v>2.1</v>
      </c>
      <c r="H144" s="17">
        <f>F144*G144</f>
        <v>2.7510000000000003</v>
      </c>
      <c r="I144" s="10">
        <v>1</v>
      </c>
      <c r="J144" s="16">
        <v>1.1628000000000001</v>
      </c>
      <c r="K144" s="10">
        <f t="shared" ref="K144" si="123">C144+34</f>
        <v>55</v>
      </c>
      <c r="L144" s="17">
        <f t="shared" ref="L144" si="124">H144*I144*J144*K144</f>
        <v>175.93745400000003</v>
      </c>
      <c r="M144" s="10">
        <v>10</v>
      </c>
      <c r="N144" s="10">
        <v>5</v>
      </c>
      <c r="O144" s="17">
        <f t="shared" ref="O144" si="125">(L144/100)+(L144/200)</f>
        <v>2.6390618100000003</v>
      </c>
      <c r="P144" s="17">
        <f t="shared" ref="P144" si="126">L144+O144</f>
        <v>178.57651581000002</v>
      </c>
      <c r="Q144" s="10"/>
      <c r="R144" s="23"/>
    </row>
    <row r="145" spans="1:18" x14ac:dyDescent="0.25">
      <c r="A145" s="24"/>
      <c r="B145" s="5"/>
      <c r="C145" s="10">
        <v>21</v>
      </c>
      <c r="D145" s="10" t="s">
        <v>23</v>
      </c>
      <c r="E145" s="15"/>
      <c r="F145" s="15"/>
      <c r="G145" s="16"/>
      <c r="H145" s="17">
        <v>21.2</v>
      </c>
      <c r="I145" s="10">
        <v>1</v>
      </c>
      <c r="J145" s="16" t="str">
        <f t="shared" si="112"/>
        <v>0,2151</v>
      </c>
      <c r="K145" s="10">
        <f t="shared" si="119"/>
        <v>55</v>
      </c>
      <c r="L145" s="17">
        <f t="shared" si="120"/>
        <v>250.80660000000003</v>
      </c>
      <c r="M145" s="10">
        <v>10</v>
      </c>
      <c r="N145" s="10">
        <v>5</v>
      </c>
      <c r="O145" s="17">
        <f t="shared" si="121"/>
        <v>3.7620990000000005</v>
      </c>
      <c r="P145" s="17">
        <f t="shared" si="122"/>
        <v>254.56869900000004</v>
      </c>
      <c r="Q145" s="10"/>
      <c r="R145" s="23"/>
    </row>
    <row r="146" spans="1:18" x14ac:dyDescent="0.25">
      <c r="A146" s="24"/>
      <c r="B146" s="5"/>
      <c r="C146" s="10">
        <v>21</v>
      </c>
      <c r="D146" s="10" t="s">
        <v>41</v>
      </c>
      <c r="E146" s="15"/>
      <c r="F146" s="15"/>
      <c r="G146" s="16"/>
      <c r="H146" s="17">
        <v>21.2</v>
      </c>
      <c r="I146" s="10">
        <v>1</v>
      </c>
      <c r="J146" s="16" t="str">
        <f t="shared" si="112"/>
        <v>0,2151</v>
      </c>
      <c r="K146" s="10">
        <f t="shared" si="119"/>
        <v>55</v>
      </c>
      <c r="L146" s="17">
        <f t="shared" si="120"/>
        <v>250.80660000000003</v>
      </c>
      <c r="M146" s="10">
        <v>10</v>
      </c>
      <c r="N146" s="10">
        <v>5</v>
      </c>
      <c r="O146" s="17">
        <f t="shared" si="121"/>
        <v>3.7620990000000005</v>
      </c>
      <c r="P146" s="17">
        <f t="shared" si="122"/>
        <v>254.56869900000004</v>
      </c>
      <c r="Q146" s="10"/>
      <c r="R146" s="23"/>
    </row>
    <row r="147" spans="1:18" x14ac:dyDescent="0.25">
      <c r="A147" s="22" t="s">
        <v>40</v>
      </c>
      <c r="B147" s="5" t="s">
        <v>19</v>
      </c>
      <c r="C147" s="10">
        <v>21</v>
      </c>
      <c r="D147" s="10" t="s">
        <v>22</v>
      </c>
      <c r="E147" s="15"/>
      <c r="F147" s="15">
        <v>3.9550000000000001</v>
      </c>
      <c r="G147" s="12" t="str">
        <f t="shared" ref="G147:G155" si="127">IF(D147="НС","2,5",IF(D147="ОК","1,5","-"))</f>
        <v>2,5</v>
      </c>
      <c r="H147" s="17">
        <f>F147*G147</f>
        <v>9.8874999999999993</v>
      </c>
      <c r="I147" s="10">
        <v>1</v>
      </c>
      <c r="J147" s="16" t="str">
        <f t="shared" si="112"/>
        <v>0,2826</v>
      </c>
      <c r="K147" s="10">
        <f t="shared" si="119"/>
        <v>55</v>
      </c>
      <c r="L147" s="17">
        <f t="shared" si="120"/>
        <v>153.68141250000002</v>
      </c>
      <c r="M147" s="10">
        <v>10</v>
      </c>
      <c r="N147" s="10">
        <v>5</v>
      </c>
      <c r="O147" s="17">
        <f t="shared" si="121"/>
        <v>2.3052211875000004</v>
      </c>
      <c r="P147" s="17">
        <f t="shared" si="122"/>
        <v>155.98663368750002</v>
      </c>
      <c r="Q147" s="10"/>
      <c r="R147" s="23">
        <f>SUM(P147:P155)+Q148+Q151+Q154</f>
        <v>1639.9312410374998</v>
      </c>
    </row>
    <row r="148" spans="1:18" x14ac:dyDescent="0.25">
      <c r="A148" s="22"/>
      <c r="B148" s="5"/>
      <c r="C148" s="10">
        <v>21</v>
      </c>
      <c r="D148" s="10" t="s">
        <v>24</v>
      </c>
      <c r="E148" s="15"/>
      <c r="F148" s="15">
        <v>1.51</v>
      </c>
      <c r="G148" s="12" t="str">
        <f t="shared" si="127"/>
        <v>1,5</v>
      </c>
      <c r="H148" s="17">
        <f>F148*G148</f>
        <v>2.2650000000000001</v>
      </c>
      <c r="I148" s="10">
        <v>1</v>
      </c>
      <c r="J148" s="16" t="str">
        <f t="shared" si="112"/>
        <v>1,3513</v>
      </c>
      <c r="K148" s="10">
        <f t="shared" si="119"/>
        <v>55</v>
      </c>
      <c r="L148" s="17">
        <f t="shared" si="120"/>
        <v>168.33819750000001</v>
      </c>
      <c r="M148" s="10">
        <v>10</v>
      </c>
      <c r="N148" s="10">
        <v>5</v>
      </c>
      <c r="O148" s="17">
        <f t="shared" si="121"/>
        <v>2.5250729625000004</v>
      </c>
      <c r="P148" s="17">
        <f t="shared" si="122"/>
        <v>170.8632704625</v>
      </c>
      <c r="Q148" s="10">
        <f t="shared" ref="Q148" si="128">IF(D148="НС","-",60)</f>
        <v>60</v>
      </c>
      <c r="R148" s="23"/>
    </row>
    <row r="149" spans="1:18" x14ac:dyDescent="0.25">
      <c r="A149" s="22"/>
      <c r="B149" s="5"/>
      <c r="C149" s="10">
        <v>21</v>
      </c>
      <c r="D149" s="10" t="s">
        <v>23</v>
      </c>
      <c r="E149" s="15"/>
      <c r="F149" s="15"/>
      <c r="G149" s="12" t="str">
        <f t="shared" si="127"/>
        <v>-</v>
      </c>
      <c r="H149" s="17">
        <v>10.74</v>
      </c>
      <c r="I149" s="10">
        <v>1</v>
      </c>
      <c r="J149" s="16" t="str">
        <f t="shared" si="112"/>
        <v>0,2151</v>
      </c>
      <c r="K149" s="10">
        <f t="shared" si="119"/>
        <v>55</v>
      </c>
      <c r="L149" s="17">
        <f t="shared" si="120"/>
        <v>127.05957000000002</v>
      </c>
      <c r="M149" s="10">
        <v>10</v>
      </c>
      <c r="N149" s="10">
        <v>5</v>
      </c>
      <c r="O149" s="17">
        <f t="shared" si="121"/>
        <v>1.9058935500000005</v>
      </c>
      <c r="P149" s="17">
        <f t="shared" si="122"/>
        <v>128.96546355000001</v>
      </c>
      <c r="Q149" s="10"/>
      <c r="R149" s="23"/>
    </row>
    <row r="150" spans="1:18" x14ac:dyDescent="0.25">
      <c r="A150" s="22"/>
      <c r="B150" s="5" t="s">
        <v>20</v>
      </c>
      <c r="C150" s="10">
        <v>21</v>
      </c>
      <c r="D150" s="10" t="s">
        <v>22</v>
      </c>
      <c r="E150" s="15"/>
      <c r="F150" s="15">
        <v>3.06</v>
      </c>
      <c r="G150" s="12" t="str">
        <f t="shared" si="127"/>
        <v>2,5</v>
      </c>
      <c r="H150" s="17">
        <f>F150*G150</f>
        <v>7.65</v>
      </c>
      <c r="I150" s="10">
        <v>1</v>
      </c>
      <c r="J150" s="16" t="str">
        <f t="shared" si="112"/>
        <v>0,2826</v>
      </c>
      <c r="K150" s="10">
        <f t="shared" si="119"/>
        <v>55</v>
      </c>
      <c r="L150" s="17">
        <f t="shared" si="120"/>
        <v>118.90395000000001</v>
      </c>
      <c r="M150" s="10">
        <v>10</v>
      </c>
      <c r="N150" s="10">
        <v>5</v>
      </c>
      <c r="O150" s="17">
        <f t="shared" si="121"/>
        <v>1.7835592500000002</v>
      </c>
      <c r="P150" s="17">
        <f t="shared" si="122"/>
        <v>120.68750925000001</v>
      </c>
      <c r="Q150" s="10" t="str">
        <f t="shared" ref="Q150" si="129">IF(D150="НС","-",60)</f>
        <v>-</v>
      </c>
      <c r="R150" s="23"/>
    </row>
    <row r="151" spans="1:18" x14ac:dyDescent="0.25">
      <c r="A151" s="22"/>
      <c r="B151" s="5"/>
      <c r="C151" s="10">
        <v>21</v>
      </c>
      <c r="D151" s="10" t="s">
        <v>24</v>
      </c>
      <c r="E151" s="15"/>
      <c r="F151" s="15">
        <v>1.51</v>
      </c>
      <c r="G151" s="12" t="str">
        <f t="shared" si="127"/>
        <v>1,5</v>
      </c>
      <c r="H151" s="17">
        <f>F151*G151</f>
        <v>2.2650000000000001</v>
      </c>
      <c r="I151" s="10">
        <v>1</v>
      </c>
      <c r="J151" s="16" t="str">
        <f t="shared" si="112"/>
        <v>1,3513</v>
      </c>
      <c r="K151" s="10">
        <f t="shared" si="119"/>
        <v>55</v>
      </c>
      <c r="L151" s="17">
        <f t="shared" si="120"/>
        <v>168.33819750000001</v>
      </c>
      <c r="M151" s="10">
        <v>10</v>
      </c>
      <c r="N151" s="10">
        <v>5</v>
      </c>
      <c r="O151" s="17">
        <f t="shared" si="121"/>
        <v>2.5250729625000004</v>
      </c>
      <c r="P151" s="17">
        <f t="shared" si="122"/>
        <v>170.8632704625</v>
      </c>
      <c r="Q151" s="10">
        <f t="shared" ref="Q151" si="130">IF(D151="НС","-",60)</f>
        <v>60</v>
      </c>
      <c r="R151" s="23"/>
    </row>
    <row r="152" spans="1:18" x14ac:dyDescent="0.25">
      <c r="A152" s="22"/>
      <c r="B152" s="5"/>
      <c r="C152" s="10">
        <v>21</v>
      </c>
      <c r="D152" s="10" t="s">
        <v>23</v>
      </c>
      <c r="E152" s="15"/>
      <c r="F152" s="15"/>
      <c r="G152" s="12" t="str">
        <f t="shared" si="127"/>
        <v>-</v>
      </c>
      <c r="H152" s="17">
        <v>11.25</v>
      </c>
      <c r="I152" s="10">
        <v>1</v>
      </c>
      <c r="J152" s="16" t="str">
        <f t="shared" si="112"/>
        <v>0,2151</v>
      </c>
      <c r="K152" s="10">
        <f t="shared" si="119"/>
        <v>55</v>
      </c>
      <c r="L152" s="17">
        <f t="shared" si="120"/>
        <v>133.09312500000001</v>
      </c>
      <c r="M152" s="10">
        <v>10</v>
      </c>
      <c r="N152" s="10">
        <v>5</v>
      </c>
      <c r="O152" s="17">
        <f t="shared" si="121"/>
        <v>1.9963968750000003</v>
      </c>
      <c r="P152" s="17">
        <f t="shared" si="122"/>
        <v>135.089521875</v>
      </c>
      <c r="Q152" s="10"/>
      <c r="R152" s="23"/>
    </row>
    <row r="153" spans="1:18" x14ac:dyDescent="0.25">
      <c r="A153" s="22"/>
      <c r="B153" s="5" t="s">
        <v>26</v>
      </c>
      <c r="C153" s="10">
        <v>21</v>
      </c>
      <c r="D153" s="10" t="s">
        <v>22</v>
      </c>
      <c r="E153" s="15"/>
      <c r="F153" s="15">
        <v>3.6549999999999998</v>
      </c>
      <c r="G153" s="12" t="str">
        <f t="shared" si="127"/>
        <v>2,5</v>
      </c>
      <c r="H153" s="17">
        <f>F153*G153</f>
        <v>9.1374999999999993</v>
      </c>
      <c r="I153" s="10">
        <v>1</v>
      </c>
      <c r="J153" s="16" t="str">
        <f t="shared" si="112"/>
        <v>0,2826</v>
      </c>
      <c r="K153" s="10">
        <f t="shared" si="119"/>
        <v>55</v>
      </c>
      <c r="L153" s="17">
        <f t="shared" si="120"/>
        <v>142.02416249999999</v>
      </c>
      <c r="M153" s="10">
        <v>10</v>
      </c>
      <c r="N153" s="10">
        <v>5</v>
      </c>
      <c r="O153" s="17">
        <f t="shared" si="121"/>
        <v>2.1303624374999997</v>
      </c>
      <c r="P153" s="17">
        <f t="shared" si="122"/>
        <v>144.15452493749999</v>
      </c>
      <c r="Q153" s="10"/>
      <c r="R153" s="23"/>
    </row>
    <row r="154" spans="1:18" x14ac:dyDescent="0.25">
      <c r="A154" s="22"/>
      <c r="B154" s="5"/>
      <c r="C154" s="10">
        <v>21</v>
      </c>
      <c r="D154" s="10" t="s">
        <v>24</v>
      </c>
      <c r="E154" s="15"/>
      <c r="F154" s="15">
        <v>1.81</v>
      </c>
      <c r="G154" s="12" t="str">
        <f t="shared" si="127"/>
        <v>1,5</v>
      </c>
      <c r="H154" s="17">
        <f>F154*G154</f>
        <v>2.7149999999999999</v>
      </c>
      <c r="I154" s="10">
        <v>1</v>
      </c>
      <c r="J154" s="16" t="str">
        <f t="shared" si="112"/>
        <v>1,3513</v>
      </c>
      <c r="K154" s="10">
        <f t="shared" si="119"/>
        <v>55</v>
      </c>
      <c r="L154" s="17">
        <f t="shared" si="120"/>
        <v>201.7828725</v>
      </c>
      <c r="M154" s="10">
        <v>10</v>
      </c>
      <c r="N154" s="10">
        <v>5</v>
      </c>
      <c r="O154" s="17">
        <f t="shared" si="121"/>
        <v>3.0267430874999999</v>
      </c>
      <c r="P154" s="17">
        <f t="shared" si="122"/>
        <v>204.80961558749999</v>
      </c>
      <c r="Q154" s="10">
        <v>60</v>
      </c>
      <c r="R154" s="23"/>
    </row>
    <row r="155" spans="1:18" x14ac:dyDescent="0.25">
      <c r="A155" s="22"/>
      <c r="B155" s="5"/>
      <c r="C155" s="10">
        <v>21</v>
      </c>
      <c r="D155" s="10" t="s">
        <v>23</v>
      </c>
      <c r="E155" s="15"/>
      <c r="F155" s="15"/>
      <c r="G155" s="12" t="str">
        <f t="shared" si="127"/>
        <v>-</v>
      </c>
      <c r="H155" s="17">
        <v>19.03</v>
      </c>
      <c r="I155" s="10">
        <v>1</v>
      </c>
      <c r="J155" s="16" t="str">
        <f t="shared" si="112"/>
        <v>0,2151</v>
      </c>
      <c r="K155" s="10">
        <f t="shared" si="119"/>
        <v>55</v>
      </c>
      <c r="L155" s="17">
        <f t="shared" si="120"/>
        <v>225.13441500000002</v>
      </c>
      <c r="M155" s="10">
        <v>10</v>
      </c>
      <c r="N155" s="10">
        <v>5</v>
      </c>
      <c r="O155" s="17">
        <f t="shared" si="121"/>
        <v>3.3770162250000002</v>
      </c>
      <c r="P155" s="17">
        <f t="shared" si="122"/>
        <v>228.51143122500002</v>
      </c>
      <c r="Q155" s="10"/>
      <c r="R155" s="23"/>
    </row>
    <row r="156" spans="1:18" x14ac:dyDescent="0.25">
      <c r="A156" s="22" t="s">
        <v>46</v>
      </c>
      <c r="B156" s="5" t="s">
        <v>19</v>
      </c>
      <c r="C156" s="10">
        <v>21</v>
      </c>
      <c r="D156" s="10" t="s">
        <v>22</v>
      </c>
      <c r="E156" s="15"/>
      <c r="F156" s="15">
        <v>2.3250000000000002</v>
      </c>
      <c r="G156" s="12">
        <v>2.5</v>
      </c>
      <c r="H156" s="17">
        <f t="shared" ref="H156:H157" si="131">F156*G156</f>
        <v>5.8125</v>
      </c>
      <c r="I156" s="10">
        <v>1</v>
      </c>
      <c r="J156" s="16" t="str">
        <f t="shared" si="112"/>
        <v>0,2826</v>
      </c>
      <c r="K156" s="10">
        <f>C156+34</f>
        <v>55</v>
      </c>
      <c r="L156" s="17">
        <f>H156*I156*J156*K156</f>
        <v>90.343687500000001</v>
      </c>
      <c r="M156" s="10">
        <v>10</v>
      </c>
      <c r="N156" s="10">
        <v>5</v>
      </c>
      <c r="O156" s="17">
        <f>(L156/100)+(L156/200)</f>
        <v>1.3551553125</v>
      </c>
      <c r="P156" s="17">
        <f>L156+O156</f>
        <v>91.698842812500004</v>
      </c>
      <c r="Q156" s="10" t="str">
        <f>IF(D156="НС","-",60)</f>
        <v>-</v>
      </c>
      <c r="R156" s="23">
        <f>SUM(P156:P167)+Q157+Q160+Q163+Q166</f>
        <v>1941.0166952625</v>
      </c>
    </row>
    <row r="157" spans="1:18" x14ac:dyDescent="0.25">
      <c r="A157" s="22"/>
      <c r="B157" s="5"/>
      <c r="C157" s="10">
        <v>21</v>
      </c>
      <c r="D157" s="10" t="s">
        <v>24</v>
      </c>
      <c r="E157" s="15"/>
      <c r="F157" s="15">
        <v>1.51</v>
      </c>
      <c r="G157" s="12" t="str">
        <f>IF(D157="НС","2,5",IF(D157="ОК","1,5","-"))</f>
        <v>1,5</v>
      </c>
      <c r="H157" s="17">
        <f t="shared" si="131"/>
        <v>2.2650000000000001</v>
      </c>
      <c r="I157" s="10">
        <v>1</v>
      </c>
      <c r="J157" s="16" t="str">
        <f t="shared" si="112"/>
        <v>1,3513</v>
      </c>
      <c r="K157" s="10">
        <f t="shared" ref="K157:K183" si="132">C157+34</f>
        <v>55</v>
      </c>
      <c r="L157" s="17">
        <f t="shared" ref="L157:L183" si="133">H157*I157*J157*K157</f>
        <v>168.33819750000001</v>
      </c>
      <c r="M157" s="10">
        <v>10</v>
      </c>
      <c r="N157" s="10">
        <v>5</v>
      </c>
      <c r="O157" s="17">
        <f t="shared" ref="O157:O183" si="134">(L157/100)+(L157/200)</f>
        <v>2.5250729625000004</v>
      </c>
      <c r="P157" s="17">
        <f t="shared" ref="P157:P183" si="135">L157+O157</f>
        <v>170.8632704625</v>
      </c>
      <c r="Q157" s="10">
        <v>60</v>
      </c>
      <c r="R157" s="23"/>
    </row>
    <row r="158" spans="1:18" x14ac:dyDescent="0.25">
      <c r="A158" s="22"/>
      <c r="B158" s="5"/>
      <c r="C158" s="10">
        <v>21</v>
      </c>
      <c r="D158" s="10" t="s">
        <v>23</v>
      </c>
      <c r="E158" s="15"/>
      <c r="F158" s="15"/>
      <c r="G158" s="12" t="str">
        <f t="shared" ref="G158:G183" si="136">IF(D158="НС","2,5",IF(D158="ОК","1,5","-"))</f>
        <v>-</v>
      </c>
      <c r="H158" s="17">
        <v>9.51</v>
      </c>
      <c r="I158" s="10">
        <v>1</v>
      </c>
      <c r="J158" s="16" t="str">
        <f t="shared" si="112"/>
        <v>0,2151</v>
      </c>
      <c r="K158" s="10">
        <f t="shared" si="132"/>
        <v>55</v>
      </c>
      <c r="L158" s="17">
        <f t="shared" si="133"/>
        <v>112.508055</v>
      </c>
      <c r="M158" s="10">
        <v>10</v>
      </c>
      <c r="N158" s="10">
        <v>5</v>
      </c>
      <c r="O158" s="17">
        <f t="shared" si="134"/>
        <v>1.6876208250000002</v>
      </c>
      <c r="P158" s="17">
        <f t="shared" si="135"/>
        <v>114.195675825</v>
      </c>
      <c r="Q158" s="10" t="s">
        <v>42</v>
      </c>
      <c r="R158" s="23"/>
    </row>
    <row r="159" spans="1:18" x14ac:dyDescent="0.25">
      <c r="A159" s="22"/>
      <c r="B159" s="5" t="s">
        <v>20</v>
      </c>
      <c r="C159" s="10">
        <v>21</v>
      </c>
      <c r="D159" s="10" t="s">
        <v>22</v>
      </c>
      <c r="E159" s="15"/>
      <c r="F159" s="15">
        <v>2.46</v>
      </c>
      <c r="G159" s="12" t="str">
        <f t="shared" si="136"/>
        <v>2,5</v>
      </c>
      <c r="H159" s="17">
        <f>F159*G159</f>
        <v>6.15</v>
      </c>
      <c r="I159" s="10">
        <v>1</v>
      </c>
      <c r="J159" s="16" t="str">
        <f t="shared" si="112"/>
        <v>0,2826</v>
      </c>
      <c r="K159" s="10">
        <f t="shared" si="132"/>
        <v>55</v>
      </c>
      <c r="L159" s="17">
        <f t="shared" si="133"/>
        <v>95.589450000000014</v>
      </c>
      <c r="M159" s="10">
        <v>10</v>
      </c>
      <c r="N159" s="10">
        <v>5</v>
      </c>
      <c r="O159" s="17">
        <f t="shared" si="134"/>
        <v>1.43384175</v>
      </c>
      <c r="P159" s="17">
        <f t="shared" si="135"/>
        <v>97.023291750000013</v>
      </c>
      <c r="Q159" s="10" t="str">
        <f t="shared" ref="Q159:Q160" si="137">IF(D159="НС","-",60)</f>
        <v>-</v>
      </c>
      <c r="R159" s="23"/>
    </row>
    <row r="160" spans="1:18" x14ac:dyDescent="0.25">
      <c r="A160" s="22"/>
      <c r="B160" s="5"/>
      <c r="C160" s="10">
        <v>21</v>
      </c>
      <c r="D160" s="10" t="s">
        <v>24</v>
      </c>
      <c r="E160" s="15"/>
      <c r="F160" s="15">
        <v>1.51</v>
      </c>
      <c r="G160" s="12" t="str">
        <f t="shared" si="136"/>
        <v>1,5</v>
      </c>
      <c r="H160" s="17">
        <f>F160*G160</f>
        <v>2.2650000000000001</v>
      </c>
      <c r="I160" s="10">
        <v>1</v>
      </c>
      <c r="J160" s="16" t="str">
        <f t="shared" si="112"/>
        <v>1,3513</v>
      </c>
      <c r="K160" s="10">
        <f t="shared" si="132"/>
        <v>55</v>
      </c>
      <c r="L160" s="17">
        <f t="shared" si="133"/>
        <v>168.33819750000001</v>
      </c>
      <c r="M160" s="10">
        <v>10</v>
      </c>
      <c r="N160" s="10">
        <v>5</v>
      </c>
      <c r="O160" s="17">
        <f t="shared" si="134"/>
        <v>2.5250729625000004</v>
      </c>
      <c r="P160" s="17">
        <f t="shared" si="135"/>
        <v>170.8632704625</v>
      </c>
      <c r="Q160" s="10">
        <f t="shared" si="137"/>
        <v>60</v>
      </c>
      <c r="R160" s="23"/>
    </row>
    <row r="161" spans="1:18" x14ac:dyDescent="0.25">
      <c r="A161" s="22"/>
      <c r="B161" s="5"/>
      <c r="C161" s="10">
        <v>21</v>
      </c>
      <c r="D161" s="10" t="s">
        <v>23</v>
      </c>
      <c r="E161" s="15"/>
      <c r="F161" s="15"/>
      <c r="G161" s="12" t="str">
        <f t="shared" si="136"/>
        <v>-</v>
      </c>
      <c r="H161" s="17">
        <v>10.15</v>
      </c>
      <c r="I161" s="10">
        <v>1</v>
      </c>
      <c r="J161" s="16" t="str">
        <f t="shared" si="112"/>
        <v>0,2151</v>
      </c>
      <c r="K161" s="10">
        <f t="shared" si="132"/>
        <v>55</v>
      </c>
      <c r="L161" s="17">
        <f t="shared" si="133"/>
        <v>120.07957500000001</v>
      </c>
      <c r="M161" s="10">
        <v>10</v>
      </c>
      <c r="N161" s="10">
        <v>5</v>
      </c>
      <c r="O161" s="17">
        <f t="shared" si="134"/>
        <v>1.8011936250000002</v>
      </c>
      <c r="P161" s="17">
        <f t="shared" si="135"/>
        <v>121.880768625</v>
      </c>
      <c r="Q161" s="10"/>
      <c r="R161" s="23"/>
    </row>
    <row r="162" spans="1:18" x14ac:dyDescent="0.25">
      <c r="A162" s="22"/>
      <c r="B162" s="5" t="s">
        <v>20</v>
      </c>
      <c r="C162" s="10">
        <v>21</v>
      </c>
      <c r="D162" s="10" t="s">
        <v>22</v>
      </c>
      <c r="E162" s="15"/>
      <c r="F162" s="15">
        <v>2.46</v>
      </c>
      <c r="G162" s="12" t="str">
        <f t="shared" si="136"/>
        <v>2,5</v>
      </c>
      <c r="H162" s="17">
        <f>F162*G162</f>
        <v>6.15</v>
      </c>
      <c r="I162" s="10">
        <v>1</v>
      </c>
      <c r="J162" s="16" t="str">
        <f t="shared" si="112"/>
        <v>0,2826</v>
      </c>
      <c r="K162" s="10">
        <f t="shared" si="132"/>
        <v>55</v>
      </c>
      <c r="L162" s="17">
        <f t="shared" si="133"/>
        <v>95.589450000000014</v>
      </c>
      <c r="M162" s="10">
        <v>10</v>
      </c>
      <c r="N162" s="10">
        <v>5</v>
      </c>
      <c r="O162" s="17">
        <f t="shared" si="134"/>
        <v>1.43384175</v>
      </c>
      <c r="P162" s="17">
        <f t="shared" si="135"/>
        <v>97.023291750000013</v>
      </c>
      <c r="Q162" s="10"/>
      <c r="R162" s="23"/>
    </row>
    <row r="163" spans="1:18" x14ac:dyDescent="0.25">
      <c r="A163" s="22"/>
      <c r="B163" s="5"/>
      <c r="C163" s="10">
        <v>21</v>
      </c>
      <c r="D163" s="10" t="s">
        <v>24</v>
      </c>
      <c r="E163" s="15"/>
      <c r="F163" s="15">
        <v>1.51</v>
      </c>
      <c r="G163" s="12" t="str">
        <f t="shared" si="136"/>
        <v>1,5</v>
      </c>
      <c r="H163" s="17">
        <f t="shared" ref="H163" si="138">F163*G163</f>
        <v>2.2650000000000001</v>
      </c>
      <c r="I163" s="10">
        <v>1</v>
      </c>
      <c r="J163" s="16" t="str">
        <f t="shared" si="112"/>
        <v>1,3513</v>
      </c>
      <c r="K163" s="10">
        <f t="shared" si="132"/>
        <v>55</v>
      </c>
      <c r="L163" s="17">
        <f t="shared" si="133"/>
        <v>168.33819750000001</v>
      </c>
      <c r="M163" s="10">
        <v>10</v>
      </c>
      <c r="N163" s="10">
        <v>5</v>
      </c>
      <c r="O163" s="17">
        <f t="shared" si="134"/>
        <v>2.5250729625000004</v>
      </c>
      <c r="P163" s="17">
        <f t="shared" si="135"/>
        <v>170.8632704625</v>
      </c>
      <c r="Q163" s="10">
        <f t="shared" ref="Q163" si="139">IF(D163="НС","-",60)</f>
        <v>60</v>
      </c>
      <c r="R163" s="23"/>
    </row>
    <row r="164" spans="1:18" x14ac:dyDescent="0.25">
      <c r="A164" s="22"/>
      <c r="B164" s="5"/>
      <c r="C164" s="10">
        <v>21</v>
      </c>
      <c r="D164" s="10" t="s">
        <v>23</v>
      </c>
      <c r="E164" s="15"/>
      <c r="F164" s="15"/>
      <c r="G164" s="12" t="str">
        <f t="shared" si="136"/>
        <v>-</v>
      </c>
      <c r="H164" s="17">
        <v>10.15</v>
      </c>
      <c r="I164" s="10">
        <v>1</v>
      </c>
      <c r="J164" s="16" t="str">
        <f t="shared" si="112"/>
        <v>0,2151</v>
      </c>
      <c r="K164" s="10">
        <f t="shared" si="132"/>
        <v>55</v>
      </c>
      <c r="L164" s="17">
        <f t="shared" si="133"/>
        <v>120.07957500000001</v>
      </c>
      <c r="M164" s="10">
        <v>10</v>
      </c>
      <c r="N164" s="10">
        <v>5</v>
      </c>
      <c r="O164" s="17">
        <f t="shared" si="134"/>
        <v>1.8011936250000002</v>
      </c>
      <c r="P164" s="17">
        <f t="shared" si="135"/>
        <v>121.880768625</v>
      </c>
      <c r="Q164" s="10"/>
      <c r="R164" s="23"/>
    </row>
    <row r="165" spans="1:18" x14ac:dyDescent="0.25">
      <c r="A165" s="22"/>
      <c r="B165" s="5" t="s">
        <v>26</v>
      </c>
      <c r="C165" s="10">
        <v>21</v>
      </c>
      <c r="D165" s="10" t="s">
        <v>22</v>
      </c>
      <c r="E165" s="15"/>
      <c r="F165" s="15">
        <v>3.33</v>
      </c>
      <c r="G165" s="12" t="str">
        <f t="shared" si="136"/>
        <v>2,5</v>
      </c>
      <c r="H165" s="17">
        <f>F165*G165</f>
        <v>8.3249999999999993</v>
      </c>
      <c r="I165" s="10">
        <v>1</v>
      </c>
      <c r="J165" s="16" t="str">
        <f t="shared" si="112"/>
        <v>0,2826</v>
      </c>
      <c r="K165" s="10">
        <f t="shared" si="132"/>
        <v>55</v>
      </c>
      <c r="L165" s="17">
        <f t="shared" si="133"/>
        <v>129.395475</v>
      </c>
      <c r="M165" s="10">
        <v>10</v>
      </c>
      <c r="N165" s="10">
        <v>5</v>
      </c>
      <c r="O165" s="17">
        <f t="shared" si="134"/>
        <v>1.9409321250000002</v>
      </c>
      <c r="P165" s="17">
        <f t="shared" si="135"/>
        <v>131.33640712499999</v>
      </c>
      <c r="Q165" s="10"/>
      <c r="R165" s="23"/>
    </row>
    <row r="166" spans="1:18" x14ac:dyDescent="0.25">
      <c r="A166" s="22"/>
      <c r="B166" s="5"/>
      <c r="C166" s="10">
        <v>21</v>
      </c>
      <c r="D166" s="10" t="s">
        <v>24</v>
      </c>
      <c r="E166" s="15"/>
      <c r="F166" s="15">
        <v>1.81</v>
      </c>
      <c r="G166" s="12" t="str">
        <f t="shared" si="136"/>
        <v>1,5</v>
      </c>
      <c r="H166" s="17">
        <f t="shared" ref="H166" si="140">F166*G166</f>
        <v>2.7149999999999999</v>
      </c>
      <c r="I166" s="10">
        <v>1</v>
      </c>
      <c r="J166" s="16" t="str">
        <f t="shared" si="112"/>
        <v>1,3513</v>
      </c>
      <c r="K166" s="10">
        <f t="shared" si="132"/>
        <v>55</v>
      </c>
      <c r="L166" s="17">
        <f t="shared" si="133"/>
        <v>201.7828725</v>
      </c>
      <c r="M166" s="10">
        <v>10</v>
      </c>
      <c r="N166" s="10">
        <v>5</v>
      </c>
      <c r="O166" s="17">
        <f t="shared" si="134"/>
        <v>3.0267430874999999</v>
      </c>
      <c r="P166" s="17">
        <f t="shared" si="135"/>
        <v>204.80961558749999</v>
      </c>
      <c r="Q166" s="10">
        <f t="shared" ref="Q166" si="141">IF(D166="НС","-",60)</f>
        <v>60</v>
      </c>
      <c r="R166" s="23"/>
    </row>
    <row r="167" spans="1:18" x14ac:dyDescent="0.25">
      <c r="A167" s="22"/>
      <c r="B167" s="5"/>
      <c r="C167" s="10">
        <v>21</v>
      </c>
      <c r="D167" s="10" t="s">
        <v>23</v>
      </c>
      <c r="E167" s="15"/>
      <c r="F167" s="15"/>
      <c r="G167" s="12" t="str">
        <f t="shared" si="136"/>
        <v>-</v>
      </c>
      <c r="H167" s="17">
        <v>17.37</v>
      </c>
      <c r="I167" s="10">
        <v>1</v>
      </c>
      <c r="J167" s="16" t="str">
        <f t="shared" si="112"/>
        <v>0,2151</v>
      </c>
      <c r="K167" s="10">
        <f t="shared" si="132"/>
        <v>55</v>
      </c>
      <c r="L167" s="17">
        <f t="shared" si="133"/>
        <v>205.49578500000001</v>
      </c>
      <c r="M167" s="10">
        <v>10</v>
      </c>
      <c r="N167" s="10">
        <v>5</v>
      </c>
      <c r="O167" s="17">
        <f t="shared" si="134"/>
        <v>3.0824367750000001</v>
      </c>
      <c r="P167" s="17">
        <f t="shared" si="135"/>
        <v>208.578221775</v>
      </c>
      <c r="Q167" s="10"/>
      <c r="R167" s="23"/>
    </row>
    <row r="168" spans="1:18" x14ac:dyDescent="0.25">
      <c r="A168" s="22" t="s">
        <v>47</v>
      </c>
      <c r="B168" s="5" t="s">
        <v>20</v>
      </c>
      <c r="C168" s="10">
        <v>21</v>
      </c>
      <c r="D168" s="10" t="s">
        <v>22</v>
      </c>
      <c r="E168" s="15"/>
      <c r="F168" s="15">
        <v>3.2250000000000001</v>
      </c>
      <c r="G168" s="12" t="str">
        <f t="shared" si="136"/>
        <v>2,5</v>
      </c>
      <c r="H168" s="17">
        <f>F168*G168</f>
        <v>8.0625</v>
      </c>
      <c r="I168" s="10">
        <v>1</v>
      </c>
      <c r="J168" s="16" t="str">
        <f t="shared" ref="J168:J183" si="142">IF(D168="НС","0,2826",IF(D168="ОК","1,3513","0,2151"))</f>
        <v>0,2826</v>
      </c>
      <c r="K168" s="10">
        <f t="shared" si="132"/>
        <v>55</v>
      </c>
      <c r="L168" s="17">
        <f t="shared" si="133"/>
        <v>125.31543750000002</v>
      </c>
      <c r="M168" s="10">
        <v>10</v>
      </c>
      <c r="N168" s="10">
        <v>5</v>
      </c>
      <c r="O168" s="17">
        <f t="shared" si="134"/>
        <v>1.8797315625000004</v>
      </c>
      <c r="P168" s="17">
        <f t="shared" si="135"/>
        <v>127.19516906250001</v>
      </c>
      <c r="Q168" s="10"/>
      <c r="R168" s="23">
        <f>SUM(P168:P173)+Q169+Q172</f>
        <v>1044.0268162125001</v>
      </c>
    </row>
    <row r="169" spans="1:18" x14ac:dyDescent="0.25">
      <c r="A169" s="22"/>
      <c r="B169" s="5"/>
      <c r="C169" s="10">
        <v>21</v>
      </c>
      <c r="D169" s="10" t="s">
        <v>24</v>
      </c>
      <c r="E169" s="15"/>
      <c r="F169" s="15">
        <v>1.81</v>
      </c>
      <c r="G169" s="12" t="str">
        <f t="shared" si="136"/>
        <v>1,5</v>
      </c>
      <c r="H169" s="17">
        <f>F169*G169</f>
        <v>2.7149999999999999</v>
      </c>
      <c r="I169" s="10">
        <v>1</v>
      </c>
      <c r="J169" s="16" t="str">
        <f t="shared" si="142"/>
        <v>1,3513</v>
      </c>
      <c r="K169" s="10">
        <f t="shared" si="132"/>
        <v>55</v>
      </c>
      <c r="L169" s="17">
        <f t="shared" si="133"/>
        <v>201.7828725</v>
      </c>
      <c r="M169" s="10">
        <v>10</v>
      </c>
      <c r="N169" s="10">
        <v>5</v>
      </c>
      <c r="O169" s="17">
        <f t="shared" si="134"/>
        <v>3.0267430874999999</v>
      </c>
      <c r="P169" s="17">
        <f t="shared" si="135"/>
        <v>204.80961558749999</v>
      </c>
      <c r="Q169" s="10">
        <f t="shared" ref="Q169" si="143">IF(D169="НС","-",60)</f>
        <v>60</v>
      </c>
      <c r="R169" s="23"/>
    </row>
    <row r="170" spans="1:18" x14ac:dyDescent="0.25">
      <c r="A170" s="22"/>
      <c r="B170" s="5"/>
      <c r="C170" s="10">
        <v>21</v>
      </c>
      <c r="D170" s="10" t="s">
        <v>23</v>
      </c>
      <c r="E170" s="15"/>
      <c r="F170" s="15"/>
      <c r="G170" s="12" t="str">
        <f t="shared" si="136"/>
        <v>-</v>
      </c>
      <c r="H170" s="17">
        <v>16.3</v>
      </c>
      <c r="I170" s="10">
        <v>1</v>
      </c>
      <c r="J170" s="16" t="str">
        <f t="shared" si="142"/>
        <v>0,2151</v>
      </c>
      <c r="K170" s="10">
        <f t="shared" si="132"/>
        <v>55</v>
      </c>
      <c r="L170" s="17">
        <f t="shared" si="133"/>
        <v>192.83715000000001</v>
      </c>
      <c r="M170" s="10">
        <v>10</v>
      </c>
      <c r="N170" s="10">
        <v>5</v>
      </c>
      <c r="O170" s="17">
        <f t="shared" si="134"/>
        <v>2.8925572500000003</v>
      </c>
      <c r="P170" s="17">
        <f t="shared" si="135"/>
        <v>195.72970725000002</v>
      </c>
      <c r="Q170" s="10"/>
      <c r="R170" s="23"/>
    </row>
    <row r="171" spans="1:18" x14ac:dyDescent="0.25">
      <c r="A171" s="22"/>
      <c r="B171" s="5" t="s">
        <v>19</v>
      </c>
      <c r="C171" s="10">
        <v>21</v>
      </c>
      <c r="D171" s="10" t="s">
        <v>22</v>
      </c>
      <c r="E171" s="15"/>
      <c r="F171" s="15">
        <v>3.21</v>
      </c>
      <c r="G171" s="12" t="str">
        <f t="shared" si="136"/>
        <v>2,5</v>
      </c>
      <c r="H171" s="17">
        <f>F171*G171</f>
        <v>8.0250000000000004</v>
      </c>
      <c r="I171" s="10">
        <v>1</v>
      </c>
      <c r="J171" s="16" t="str">
        <f t="shared" si="142"/>
        <v>0,2826</v>
      </c>
      <c r="K171" s="10">
        <f t="shared" si="132"/>
        <v>55</v>
      </c>
      <c r="L171" s="17">
        <f t="shared" si="133"/>
        <v>124.73257500000003</v>
      </c>
      <c r="M171" s="10">
        <v>10</v>
      </c>
      <c r="N171" s="10">
        <v>5</v>
      </c>
      <c r="O171" s="17">
        <f t="shared" si="134"/>
        <v>1.8709886250000005</v>
      </c>
      <c r="P171" s="17">
        <f t="shared" si="135"/>
        <v>126.60356362500002</v>
      </c>
      <c r="Q171" s="10" t="str">
        <f t="shared" ref="Q171:Q172" si="144">IF(D171="НС","-",60)</f>
        <v>-</v>
      </c>
      <c r="R171" s="23"/>
    </row>
    <row r="172" spans="1:18" x14ac:dyDescent="0.25">
      <c r="A172" s="22"/>
      <c r="B172" s="5"/>
      <c r="C172" s="10">
        <v>21</v>
      </c>
      <c r="D172" s="10" t="s">
        <v>24</v>
      </c>
      <c r="E172" s="15"/>
      <c r="F172" s="15">
        <v>1.51</v>
      </c>
      <c r="G172" s="12" t="str">
        <f t="shared" si="136"/>
        <v>1,5</v>
      </c>
      <c r="H172" s="17">
        <f>F172*G172</f>
        <v>2.2650000000000001</v>
      </c>
      <c r="I172" s="10">
        <v>1</v>
      </c>
      <c r="J172" s="16" t="str">
        <f t="shared" si="142"/>
        <v>1,3513</v>
      </c>
      <c r="K172" s="10">
        <f t="shared" si="132"/>
        <v>55</v>
      </c>
      <c r="L172" s="17">
        <f t="shared" si="133"/>
        <v>168.33819750000001</v>
      </c>
      <c r="M172" s="10">
        <v>10</v>
      </c>
      <c r="N172" s="10">
        <v>5</v>
      </c>
      <c r="O172" s="17">
        <f t="shared" si="134"/>
        <v>2.5250729625000004</v>
      </c>
      <c r="P172" s="17">
        <f t="shared" si="135"/>
        <v>170.8632704625</v>
      </c>
      <c r="Q172" s="10">
        <f t="shared" si="144"/>
        <v>60</v>
      </c>
      <c r="R172" s="23"/>
    </row>
    <row r="173" spans="1:18" x14ac:dyDescent="0.25">
      <c r="A173" s="22"/>
      <c r="B173" s="5"/>
      <c r="C173" s="10">
        <v>21</v>
      </c>
      <c r="D173" s="10" t="s">
        <v>23</v>
      </c>
      <c r="E173" s="15"/>
      <c r="F173" s="15"/>
      <c r="G173" s="12" t="str">
        <f t="shared" si="136"/>
        <v>-</v>
      </c>
      <c r="H173" s="17">
        <v>8.23</v>
      </c>
      <c r="I173" s="10">
        <v>1</v>
      </c>
      <c r="J173" s="16" t="str">
        <f t="shared" si="142"/>
        <v>0,2151</v>
      </c>
      <c r="K173" s="10">
        <f t="shared" si="132"/>
        <v>55</v>
      </c>
      <c r="L173" s="17">
        <f t="shared" si="133"/>
        <v>97.365015000000014</v>
      </c>
      <c r="M173" s="10">
        <v>10</v>
      </c>
      <c r="N173" s="10">
        <v>5</v>
      </c>
      <c r="O173" s="17">
        <f t="shared" si="134"/>
        <v>1.4604752250000002</v>
      </c>
      <c r="P173" s="17">
        <f t="shared" si="135"/>
        <v>98.82549022500001</v>
      </c>
      <c r="Q173" s="10"/>
      <c r="R173" s="23"/>
    </row>
    <row r="174" spans="1:18" x14ac:dyDescent="0.25">
      <c r="A174" s="22" t="s">
        <v>48</v>
      </c>
      <c r="B174" s="5" t="s">
        <v>19</v>
      </c>
      <c r="C174" s="10">
        <v>21</v>
      </c>
      <c r="D174" s="10" t="s">
        <v>22</v>
      </c>
      <c r="E174" s="15"/>
      <c r="F174" s="15">
        <v>2.9</v>
      </c>
      <c r="G174" s="12" t="str">
        <f t="shared" si="136"/>
        <v>2,5</v>
      </c>
      <c r="H174" s="17">
        <f>F174*G174</f>
        <v>7.25</v>
      </c>
      <c r="I174" s="10">
        <v>1</v>
      </c>
      <c r="J174" s="16" t="str">
        <f t="shared" si="142"/>
        <v>0,2826</v>
      </c>
      <c r="K174" s="10">
        <f t="shared" si="132"/>
        <v>55</v>
      </c>
      <c r="L174" s="17">
        <f t="shared" si="133"/>
        <v>112.68675000000002</v>
      </c>
      <c r="M174" s="10">
        <v>10</v>
      </c>
      <c r="N174" s="10">
        <v>5</v>
      </c>
      <c r="O174" s="17">
        <f t="shared" si="134"/>
        <v>1.6903012500000001</v>
      </c>
      <c r="P174" s="17">
        <f t="shared" si="135"/>
        <v>114.37705125000002</v>
      </c>
      <c r="Q174" s="10"/>
      <c r="R174" s="23">
        <f>SUM(P174:P183)+Q175+Q179+Q182</f>
        <v>1694.3825552625001</v>
      </c>
    </row>
    <row r="175" spans="1:18" x14ac:dyDescent="0.25">
      <c r="A175" s="22"/>
      <c r="B175" s="5"/>
      <c r="C175" s="10">
        <v>21</v>
      </c>
      <c r="D175" s="10" t="s">
        <v>24</v>
      </c>
      <c r="E175" s="15"/>
      <c r="F175" s="15">
        <v>1.51</v>
      </c>
      <c r="G175" s="12" t="str">
        <f t="shared" si="136"/>
        <v>1,5</v>
      </c>
      <c r="H175" s="17">
        <f>F175*G175</f>
        <v>2.2650000000000001</v>
      </c>
      <c r="I175" s="10">
        <v>1</v>
      </c>
      <c r="J175" s="16" t="str">
        <f t="shared" si="142"/>
        <v>1,3513</v>
      </c>
      <c r="K175" s="10">
        <f t="shared" si="132"/>
        <v>55</v>
      </c>
      <c r="L175" s="17">
        <f t="shared" si="133"/>
        <v>168.33819750000001</v>
      </c>
      <c r="M175" s="10">
        <v>10</v>
      </c>
      <c r="N175" s="10">
        <v>5</v>
      </c>
      <c r="O175" s="17">
        <f t="shared" si="134"/>
        <v>2.5250729625000004</v>
      </c>
      <c r="P175" s="17">
        <f t="shared" si="135"/>
        <v>170.8632704625</v>
      </c>
      <c r="Q175" s="10">
        <f t="shared" ref="Q175" si="145">IF(D175="НС","-",60)</f>
        <v>60</v>
      </c>
      <c r="R175" s="23"/>
    </row>
    <row r="176" spans="1:18" x14ac:dyDescent="0.25">
      <c r="A176" s="22"/>
      <c r="B176" s="5"/>
      <c r="C176" s="10">
        <v>21</v>
      </c>
      <c r="D176" s="10" t="s">
        <v>23</v>
      </c>
      <c r="E176" s="15"/>
      <c r="F176" s="15"/>
      <c r="G176" s="12" t="str">
        <f t="shared" si="136"/>
        <v>-</v>
      </c>
      <c r="H176" s="17">
        <v>8.31</v>
      </c>
      <c r="I176" s="10">
        <v>1</v>
      </c>
      <c r="J176" s="16" t="str">
        <f t="shared" si="142"/>
        <v>0,2151</v>
      </c>
      <c r="K176" s="10">
        <f t="shared" si="132"/>
        <v>55</v>
      </c>
      <c r="L176" s="17">
        <f t="shared" si="133"/>
        <v>98.311455000000024</v>
      </c>
      <c r="M176" s="10">
        <v>10</v>
      </c>
      <c r="N176" s="10">
        <v>5</v>
      </c>
      <c r="O176" s="17">
        <f t="shared" si="134"/>
        <v>1.4746718250000004</v>
      </c>
      <c r="P176" s="17">
        <f t="shared" si="135"/>
        <v>99.786126825000025</v>
      </c>
      <c r="Q176" s="10"/>
      <c r="R176" s="23"/>
    </row>
    <row r="177" spans="1:18" x14ac:dyDescent="0.25">
      <c r="A177" s="22"/>
      <c r="B177" s="5" t="s">
        <v>26</v>
      </c>
      <c r="C177" s="10">
        <v>21</v>
      </c>
      <c r="D177" s="10" t="s">
        <v>22</v>
      </c>
      <c r="E177" s="15"/>
      <c r="F177" s="15">
        <v>4.085</v>
      </c>
      <c r="G177" s="12" t="str">
        <f t="shared" si="136"/>
        <v>2,5</v>
      </c>
      <c r="H177" s="17">
        <f>F177*G177</f>
        <v>10.2125</v>
      </c>
      <c r="I177" s="10">
        <v>1</v>
      </c>
      <c r="J177" s="16" t="str">
        <f t="shared" si="142"/>
        <v>0,2826</v>
      </c>
      <c r="K177" s="10">
        <f t="shared" si="132"/>
        <v>55</v>
      </c>
      <c r="L177" s="17">
        <f t="shared" si="133"/>
        <v>158.73288750000003</v>
      </c>
      <c r="M177" s="10">
        <v>10</v>
      </c>
      <c r="N177" s="10">
        <v>5</v>
      </c>
      <c r="O177" s="17">
        <f t="shared" si="134"/>
        <v>2.3809933125000002</v>
      </c>
      <c r="P177" s="17">
        <f t="shared" si="135"/>
        <v>161.11388081250004</v>
      </c>
      <c r="Q177" s="10" t="str">
        <f t="shared" ref="Q177:Q179" si="146">IF(D177="НС","-",60)</f>
        <v>-</v>
      </c>
      <c r="R177" s="23"/>
    </row>
    <row r="178" spans="1:18" x14ac:dyDescent="0.25">
      <c r="A178" s="22"/>
      <c r="B178" s="5"/>
      <c r="C178" s="10">
        <v>21</v>
      </c>
      <c r="D178" s="10" t="s">
        <v>22</v>
      </c>
      <c r="E178" s="15"/>
      <c r="F178" s="15">
        <v>4.085</v>
      </c>
      <c r="G178" s="12" t="str">
        <f t="shared" ref="G178" si="147">IF(D178="НС","2,5",IF(D178="ОК","1,5","-"))</f>
        <v>2,5</v>
      </c>
      <c r="H178" s="17">
        <f>F178*G178</f>
        <v>10.2125</v>
      </c>
      <c r="I178" s="10">
        <v>1</v>
      </c>
      <c r="J178" s="16" t="str">
        <f t="shared" ref="J178" si="148">IF(D178="НС","0,2826",IF(D178="ОК","1,3513","0,2151"))</f>
        <v>0,2826</v>
      </c>
      <c r="K178" s="10">
        <f t="shared" ref="K178" si="149">C178+34</f>
        <v>55</v>
      </c>
      <c r="L178" s="17">
        <f t="shared" ref="L178" si="150">H178*I178*J178*K178</f>
        <v>158.73288750000003</v>
      </c>
      <c r="M178" s="10">
        <v>10</v>
      </c>
      <c r="N178" s="10">
        <v>5</v>
      </c>
      <c r="O178" s="17">
        <f t="shared" ref="O178" si="151">(L178/100)+(L178/200)</f>
        <v>2.3809933125000002</v>
      </c>
      <c r="P178" s="17">
        <f t="shared" ref="P178" si="152">L178+O178</f>
        <v>161.11388081250004</v>
      </c>
      <c r="Q178" s="10"/>
      <c r="R178" s="23"/>
    </row>
    <row r="179" spans="1:18" x14ac:dyDescent="0.25">
      <c r="A179" s="22"/>
      <c r="B179" s="5"/>
      <c r="C179" s="10">
        <v>21</v>
      </c>
      <c r="D179" s="10" t="s">
        <v>24</v>
      </c>
      <c r="E179" s="15"/>
      <c r="F179" s="15">
        <v>1.81</v>
      </c>
      <c r="G179" s="12" t="str">
        <f t="shared" si="136"/>
        <v>1,5</v>
      </c>
      <c r="H179" s="17">
        <f>F179*G179</f>
        <v>2.7149999999999999</v>
      </c>
      <c r="I179" s="10">
        <v>1</v>
      </c>
      <c r="J179" s="16" t="str">
        <f t="shared" si="142"/>
        <v>1,3513</v>
      </c>
      <c r="K179" s="10">
        <f t="shared" si="132"/>
        <v>55</v>
      </c>
      <c r="L179" s="17">
        <f t="shared" si="133"/>
        <v>201.7828725</v>
      </c>
      <c r="M179" s="10">
        <v>10</v>
      </c>
      <c r="N179" s="10">
        <v>5</v>
      </c>
      <c r="O179" s="17">
        <f t="shared" si="134"/>
        <v>3.0267430874999999</v>
      </c>
      <c r="P179" s="17">
        <f t="shared" si="135"/>
        <v>204.80961558749999</v>
      </c>
      <c r="Q179" s="10">
        <f t="shared" si="146"/>
        <v>60</v>
      </c>
      <c r="R179" s="23"/>
    </row>
    <row r="180" spans="1:18" x14ac:dyDescent="0.25">
      <c r="A180" s="22"/>
      <c r="B180" s="5"/>
      <c r="C180" s="10">
        <v>21</v>
      </c>
      <c r="D180" s="10" t="s">
        <v>23</v>
      </c>
      <c r="E180" s="15"/>
      <c r="F180" s="15"/>
      <c r="G180" s="12" t="str">
        <f t="shared" si="136"/>
        <v>-</v>
      </c>
      <c r="H180" s="17">
        <v>16.510000000000002</v>
      </c>
      <c r="I180" s="10">
        <v>1</v>
      </c>
      <c r="J180" s="16" t="str">
        <f t="shared" si="142"/>
        <v>0,2151</v>
      </c>
      <c r="K180" s="10">
        <f t="shared" si="132"/>
        <v>55</v>
      </c>
      <c r="L180" s="17">
        <f t="shared" si="133"/>
        <v>195.32155500000002</v>
      </c>
      <c r="M180" s="10">
        <v>10</v>
      </c>
      <c r="N180" s="10">
        <v>5</v>
      </c>
      <c r="O180" s="17">
        <f t="shared" si="134"/>
        <v>2.9298233250000001</v>
      </c>
      <c r="P180" s="17">
        <f t="shared" si="135"/>
        <v>198.25137832500002</v>
      </c>
      <c r="Q180" s="10"/>
      <c r="R180" s="23"/>
    </row>
    <row r="181" spans="1:18" x14ac:dyDescent="0.25">
      <c r="A181" s="22"/>
      <c r="B181" s="5" t="s">
        <v>20</v>
      </c>
      <c r="C181" s="10">
        <v>21</v>
      </c>
      <c r="D181" s="10" t="s">
        <v>22</v>
      </c>
      <c r="E181" s="15"/>
      <c r="F181" s="15">
        <v>2.92</v>
      </c>
      <c r="G181" s="12" t="str">
        <f t="shared" si="136"/>
        <v>2,5</v>
      </c>
      <c r="H181" s="17">
        <f>F181*G181</f>
        <v>7.3</v>
      </c>
      <c r="I181" s="10">
        <v>1</v>
      </c>
      <c r="J181" s="16" t="str">
        <f t="shared" si="142"/>
        <v>0,2826</v>
      </c>
      <c r="K181" s="10">
        <f t="shared" si="132"/>
        <v>55</v>
      </c>
      <c r="L181" s="17">
        <f t="shared" si="133"/>
        <v>113.4639</v>
      </c>
      <c r="M181" s="10">
        <v>10</v>
      </c>
      <c r="N181" s="10">
        <v>5</v>
      </c>
      <c r="O181" s="17">
        <f t="shared" si="134"/>
        <v>1.7019584999999999</v>
      </c>
      <c r="P181" s="17">
        <f t="shared" si="135"/>
        <v>115.1658585</v>
      </c>
      <c r="Q181" s="10"/>
      <c r="R181" s="23"/>
    </row>
    <row r="182" spans="1:18" x14ac:dyDescent="0.25">
      <c r="A182" s="22"/>
      <c r="B182" s="5"/>
      <c r="C182" s="10">
        <v>21</v>
      </c>
      <c r="D182" s="10" t="s">
        <v>24</v>
      </c>
      <c r="E182" s="15"/>
      <c r="F182" s="15">
        <v>1.51</v>
      </c>
      <c r="G182" s="12" t="str">
        <f t="shared" si="136"/>
        <v>1,5</v>
      </c>
      <c r="H182" s="17">
        <f>F182*G182</f>
        <v>2.2650000000000001</v>
      </c>
      <c r="I182" s="10">
        <v>1</v>
      </c>
      <c r="J182" s="16" t="str">
        <f t="shared" si="142"/>
        <v>1,3513</v>
      </c>
      <c r="K182" s="10">
        <f t="shared" si="132"/>
        <v>55</v>
      </c>
      <c r="L182" s="17">
        <f t="shared" si="133"/>
        <v>168.33819750000001</v>
      </c>
      <c r="M182" s="10">
        <v>10</v>
      </c>
      <c r="N182" s="10">
        <v>5</v>
      </c>
      <c r="O182" s="17">
        <f t="shared" si="134"/>
        <v>2.5250729625000004</v>
      </c>
      <c r="P182" s="17">
        <f t="shared" si="135"/>
        <v>170.8632704625</v>
      </c>
      <c r="Q182" s="10">
        <v>60</v>
      </c>
      <c r="R182" s="23"/>
    </row>
    <row r="183" spans="1:18" x14ac:dyDescent="0.25">
      <c r="A183" s="22"/>
      <c r="B183" s="5"/>
      <c r="C183" s="10">
        <v>21</v>
      </c>
      <c r="D183" s="10" t="s">
        <v>23</v>
      </c>
      <c r="E183" s="15"/>
      <c r="F183" s="15"/>
      <c r="G183" s="12" t="str">
        <f t="shared" si="136"/>
        <v>-</v>
      </c>
      <c r="H183" s="17">
        <v>9.83</v>
      </c>
      <c r="I183" s="10">
        <v>1</v>
      </c>
      <c r="J183" s="16" t="str">
        <f t="shared" si="142"/>
        <v>0,2151</v>
      </c>
      <c r="K183" s="10">
        <f t="shared" si="132"/>
        <v>55</v>
      </c>
      <c r="L183" s="17">
        <f t="shared" si="133"/>
        <v>116.293815</v>
      </c>
      <c r="M183" s="10">
        <v>10</v>
      </c>
      <c r="N183" s="10">
        <v>5</v>
      </c>
      <c r="O183" s="17">
        <f t="shared" si="134"/>
        <v>1.744407225</v>
      </c>
      <c r="P183" s="17">
        <f t="shared" si="135"/>
        <v>118.038222225</v>
      </c>
      <c r="Q183" s="10"/>
      <c r="R183" s="23"/>
    </row>
    <row r="184" spans="1:18" x14ac:dyDescent="0.25">
      <c r="A184" s="22" t="s">
        <v>49</v>
      </c>
      <c r="B184" s="5" t="s">
        <v>26</v>
      </c>
      <c r="C184" s="10">
        <v>21</v>
      </c>
      <c r="D184" s="10" t="s">
        <v>22</v>
      </c>
      <c r="E184" s="15"/>
      <c r="F184" s="15">
        <v>5.28</v>
      </c>
      <c r="G184" s="12" t="str">
        <f t="shared" ref="G184:G199" si="153">IF(D184="НС","2,5",IF(D184="ОК","1,5","-"))</f>
        <v>2,5</v>
      </c>
      <c r="H184" s="17">
        <f>F184*G184</f>
        <v>13.200000000000001</v>
      </c>
      <c r="I184" s="10">
        <v>1</v>
      </c>
      <c r="J184" s="16" t="str">
        <f t="shared" ref="J184:J218" si="154">IF(D184="НС","0,2826",IF(D184="ОК","1,3513","0,2151"))</f>
        <v>0,2826</v>
      </c>
      <c r="K184" s="10">
        <f t="shared" ref="K184:K199" si="155">C184+34</f>
        <v>55</v>
      </c>
      <c r="L184" s="17">
        <f t="shared" ref="L184:L199" si="156">H184*I184*J184*K184</f>
        <v>205.16760000000005</v>
      </c>
      <c r="M184" s="10">
        <v>10</v>
      </c>
      <c r="N184" s="10">
        <v>5</v>
      </c>
      <c r="O184" s="17">
        <f t="shared" ref="O184:O199" si="157">(L184/100)+(L184/200)</f>
        <v>3.0775140000000007</v>
      </c>
      <c r="P184" s="17">
        <f t="shared" ref="P184:P199" si="158">L184+O184</f>
        <v>208.24511400000006</v>
      </c>
      <c r="Q184" s="10"/>
      <c r="R184" s="23">
        <f>SUM(P184:P193)+Q186+Q189+Q192</f>
        <v>1932.8060781000001</v>
      </c>
    </row>
    <row r="185" spans="1:18" x14ac:dyDescent="0.25">
      <c r="A185" s="22"/>
      <c r="B185" s="5"/>
      <c r="C185" s="10">
        <v>21</v>
      </c>
      <c r="D185" s="10" t="s">
        <v>22</v>
      </c>
      <c r="E185" s="15"/>
      <c r="F185" s="15">
        <v>3.7</v>
      </c>
      <c r="G185" s="12" t="str">
        <f t="shared" ref="G185" si="159">IF(D185="НС","2,5",IF(D185="ОК","1,5","-"))</f>
        <v>2,5</v>
      </c>
      <c r="H185" s="17">
        <f>F185*G185</f>
        <v>9.25</v>
      </c>
      <c r="I185" s="10">
        <v>1</v>
      </c>
      <c r="J185" s="16" t="str">
        <f t="shared" ref="J185" si="160">IF(D185="НС","0,2826",IF(D185="ОК","1,3513","0,2151"))</f>
        <v>0,2826</v>
      </c>
      <c r="K185" s="10">
        <f t="shared" ref="K185" si="161">C185+34</f>
        <v>55</v>
      </c>
      <c r="L185" s="17">
        <f t="shared" ref="L185" si="162">H185*I185*J185*K185</f>
        <v>143.77275</v>
      </c>
      <c r="M185" s="10">
        <v>10</v>
      </c>
      <c r="N185" s="10">
        <v>5</v>
      </c>
      <c r="O185" s="17">
        <f t="shared" ref="O185" si="163">(L185/100)+(L185/200)</f>
        <v>2.15659125</v>
      </c>
      <c r="P185" s="17">
        <f t="shared" ref="P185" si="164">L185+O185</f>
        <v>145.92934124999999</v>
      </c>
      <c r="Q185" s="10"/>
      <c r="R185" s="23"/>
    </row>
    <row r="186" spans="1:18" x14ac:dyDescent="0.25">
      <c r="A186" s="22"/>
      <c r="B186" s="5"/>
      <c r="C186" s="10">
        <v>21</v>
      </c>
      <c r="D186" s="10" t="s">
        <v>24</v>
      </c>
      <c r="E186" s="15"/>
      <c r="F186" s="15">
        <v>1.81</v>
      </c>
      <c r="G186" s="12" t="str">
        <f t="shared" si="153"/>
        <v>1,5</v>
      </c>
      <c r="H186" s="17">
        <f>F186*G186</f>
        <v>2.7149999999999999</v>
      </c>
      <c r="I186" s="10">
        <v>1</v>
      </c>
      <c r="J186" s="16" t="str">
        <f t="shared" si="154"/>
        <v>1,3513</v>
      </c>
      <c r="K186" s="10">
        <f t="shared" si="155"/>
        <v>55</v>
      </c>
      <c r="L186" s="17">
        <f t="shared" si="156"/>
        <v>201.7828725</v>
      </c>
      <c r="M186" s="10">
        <v>10</v>
      </c>
      <c r="N186" s="10">
        <v>5</v>
      </c>
      <c r="O186" s="17">
        <f t="shared" si="157"/>
        <v>3.0267430874999999</v>
      </c>
      <c r="P186" s="17">
        <f t="shared" si="158"/>
        <v>204.80961558749999</v>
      </c>
      <c r="Q186" s="10">
        <f t="shared" ref="Q186" si="165">IF(D186="НС","-",60)</f>
        <v>60</v>
      </c>
      <c r="R186" s="23"/>
    </row>
    <row r="187" spans="1:18" x14ac:dyDescent="0.25">
      <c r="A187" s="22"/>
      <c r="B187" s="5"/>
      <c r="C187" s="10">
        <v>21</v>
      </c>
      <c r="D187" s="10" t="s">
        <v>23</v>
      </c>
      <c r="E187" s="15"/>
      <c r="F187" s="15"/>
      <c r="G187" s="12" t="str">
        <f t="shared" si="153"/>
        <v>-</v>
      </c>
      <c r="H187" s="17">
        <v>19.170000000000002</v>
      </c>
      <c r="I187" s="10">
        <v>1</v>
      </c>
      <c r="J187" s="16" t="str">
        <f t="shared" si="154"/>
        <v>0,2151</v>
      </c>
      <c r="K187" s="10">
        <f t="shared" si="155"/>
        <v>55</v>
      </c>
      <c r="L187" s="17">
        <f t="shared" si="156"/>
        <v>226.79068500000002</v>
      </c>
      <c r="M187" s="10">
        <v>10</v>
      </c>
      <c r="N187" s="10">
        <v>5</v>
      </c>
      <c r="O187" s="17">
        <f t="shared" si="157"/>
        <v>3.4018602750000002</v>
      </c>
      <c r="P187" s="17">
        <f t="shared" si="158"/>
        <v>230.19254527500001</v>
      </c>
      <c r="Q187" s="10"/>
      <c r="R187" s="23"/>
    </row>
    <row r="188" spans="1:18" x14ac:dyDescent="0.25">
      <c r="A188" s="22"/>
      <c r="B188" s="5" t="s">
        <v>20</v>
      </c>
      <c r="C188" s="10">
        <v>21</v>
      </c>
      <c r="D188" s="10" t="s">
        <v>22</v>
      </c>
      <c r="E188" s="15"/>
      <c r="F188" s="15">
        <v>3.95</v>
      </c>
      <c r="G188" s="12" t="str">
        <f t="shared" si="153"/>
        <v>2,5</v>
      </c>
      <c r="H188" s="17">
        <f>F188*G188</f>
        <v>9.875</v>
      </c>
      <c r="I188" s="10">
        <v>1</v>
      </c>
      <c r="J188" s="16" t="str">
        <f t="shared" si="154"/>
        <v>0,2826</v>
      </c>
      <c r="K188" s="10">
        <f t="shared" si="155"/>
        <v>55</v>
      </c>
      <c r="L188" s="17">
        <f t="shared" si="156"/>
        <v>153.48712500000002</v>
      </c>
      <c r="M188" s="10">
        <v>10</v>
      </c>
      <c r="N188" s="10">
        <v>5</v>
      </c>
      <c r="O188" s="17">
        <f t="shared" si="157"/>
        <v>2.3023068750000002</v>
      </c>
      <c r="P188" s="17">
        <f t="shared" si="158"/>
        <v>155.78943187500002</v>
      </c>
      <c r="Q188" s="10" t="str">
        <f t="shared" ref="Q188" si="166">IF(D188="НС","-",60)</f>
        <v>-</v>
      </c>
      <c r="R188" s="23"/>
    </row>
    <row r="189" spans="1:18" x14ac:dyDescent="0.25">
      <c r="A189" s="22"/>
      <c r="B189" s="5"/>
      <c r="C189" s="10">
        <v>21</v>
      </c>
      <c r="D189" s="10" t="s">
        <v>24</v>
      </c>
      <c r="E189" s="15"/>
      <c r="F189" s="15">
        <v>1.81</v>
      </c>
      <c r="G189" s="12" t="str">
        <f t="shared" si="153"/>
        <v>1,5</v>
      </c>
      <c r="H189" s="17">
        <f>F189*G189</f>
        <v>2.7149999999999999</v>
      </c>
      <c r="I189" s="10">
        <v>1</v>
      </c>
      <c r="J189" s="16" t="str">
        <f t="shared" si="154"/>
        <v>1,3513</v>
      </c>
      <c r="K189" s="10">
        <f t="shared" si="155"/>
        <v>55</v>
      </c>
      <c r="L189" s="17">
        <f t="shared" si="156"/>
        <v>201.7828725</v>
      </c>
      <c r="M189" s="10">
        <v>10</v>
      </c>
      <c r="N189" s="10">
        <v>5</v>
      </c>
      <c r="O189" s="17">
        <f t="shared" si="157"/>
        <v>3.0267430874999999</v>
      </c>
      <c r="P189" s="17">
        <f t="shared" si="158"/>
        <v>204.80961558749999</v>
      </c>
      <c r="Q189" s="10">
        <f t="shared" ref="Q189" si="167">IF(D189="НС","-",60)</f>
        <v>60</v>
      </c>
      <c r="R189" s="23"/>
    </row>
    <row r="190" spans="1:18" x14ac:dyDescent="0.25">
      <c r="A190" s="22"/>
      <c r="B190" s="5"/>
      <c r="C190" s="10">
        <v>21</v>
      </c>
      <c r="D190" s="10" t="s">
        <v>23</v>
      </c>
      <c r="E190" s="15"/>
      <c r="F190" s="15"/>
      <c r="G190" s="12" t="str">
        <f t="shared" si="153"/>
        <v>-</v>
      </c>
      <c r="H190" s="17">
        <v>18.34</v>
      </c>
      <c r="I190" s="10">
        <v>1</v>
      </c>
      <c r="J190" s="16" t="str">
        <f t="shared" si="154"/>
        <v>0,2151</v>
      </c>
      <c r="K190" s="10">
        <f t="shared" si="155"/>
        <v>55</v>
      </c>
      <c r="L190" s="17">
        <f t="shared" si="156"/>
        <v>216.97137000000001</v>
      </c>
      <c r="M190" s="10">
        <v>10</v>
      </c>
      <c r="N190" s="10">
        <v>5</v>
      </c>
      <c r="O190" s="17">
        <f t="shared" si="157"/>
        <v>3.25457055</v>
      </c>
      <c r="P190" s="17">
        <f t="shared" si="158"/>
        <v>220.22594055000002</v>
      </c>
      <c r="Q190" s="10"/>
      <c r="R190" s="23"/>
    </row>
    <row r="191" spans="1:18" x14ac:dyDescent="0.25">
      <c r="A191" s="22"/>
      <c r="B191" s="5" t="s">
        <v>19</v>
      </c>
      <c r="C191" s="10">
        <v>21</v>
      </c>
      <c r="D191" s="10" t="s">
        <v>22</v>
      </c>
      <c r="E191" s="15"/>
      <c r="F191" s="15">
        <v>2.9350000000000001</v>
      </c>
      <c r="G191" s="12" t="str">
        <f t="shared" si="153"/>
        <v>2,5</v>
      </c>
      <c r="H191" s="17">
        <f>F191*G191</f>
        <v>7.3375000000000004</v>
      </c>
      <c r="I191" s="10">
        <v>1</v>
      </c>
      <c r="J191" s="16" t="str">
        <f t="shared" si="154"/>
        <v>0,2826</v>
      </c>
      <c r="K191" s="10">
        <f t="shared" si="155"/>
        <v>55</v>
      </c>
      <c r="L191" s="17">
        <f t="shared" si="156"/>
        <v>114.04676250000001</v>
      </c>
      <c r="M191" s="10">
        <v>10</v>
      </c>
      <c r="N191" s="10">
        <v>5</v>
      </c>
      <c r="O191" s="17">
        <f t="shared" si="157"/>
        <v>1.7107014375</v>
      </c>
      <c r="P191" s="17">
        <f t="shared" si="158"/>
        <v>115.75746393750002</v>
      </c>
      <c r="Q191" s="10"/>
      <c r="R191" s="23"/>
    </row>
    <row r="192" spans="1:18" x14ac:dyDescent="0.25">
      <c r="A192" s="22"/>
      <c r="B192" s="5"/>
      <c r="C192" s="10">
        <v>21</v>
      </c>
      <c r="D192" s="10" t="s">
        <v>24</v>
      </c>
      <c r="E192" s="15"/>
      <c r="F192" s="15">
        <v>1.51</v>
      </c>
      <c r="G192" s="12" t="str">
        <f t="shared" si="153"/>
        <v>1,5</v>
      </c>
      <c r="H192" s="17">
        <f>F192*G192</f>
        <v>2.2650000000000001</v>
      </c>
      <c r="I192" s="10">
        <v>1</v>
      </c>
      <c r="J192" s="16" t="str">
        <f t="shared" si="154"/>
        <v>1,3513</v>
      </c>
      <c r="K192" s="10">
        <f t="shared" si="155"/>
        <v>55</v>
      </c>
      <c r="L192" s="17">
        <f t="shared" si="156"/>
        <v>168.33819750000001</v>
      </c>
      <c r="M192" s="10">
        <v>10</v>
      </c>
      <c r="N192" s="10">
        <v>5</v>
      </c>
      <c r="O192" s="17">
        <f t="shared" si="157"/>
        <v>2.5250729625000004</v>
      </c>
      <c r="P192" s="17">
        <f t="shared" si="158"/>
        <v>170.8632704625</v>
      </c>
      <c r="Q192" s="10">
        <v>60</v>
      </c>
      <c r="R192" s="23"/>
    </row>
    <row r="193" spans="1:18" x14ac:dyDescent="0.25">
      <c r="A193" s="22"/>
      <c r="B193" s="5"/>
      <c r="C193" s="10">
        <v>21</v>
      </c>
      <c r="D193" s="10" t="s">
        <v>23</v>
      </c>
      <c r="E193" s="15"/>
      <c r="F193" s="15"/>
      <c r="G193" s="12" t="str">
        <f t="shared" si="153"/>
        <v>-</v>
      </c>
      <c r="H193" s="17">
        <v>8.01</v>
      </c>
      <c r="I193" s="10">
        <v>1</v>
      </c>
      <c r="J193" s="16" t="str">
        <f t="shared" si="154"/>
        <v>0,2151</v>
      </c>
      <c r="K193" s="10">
        <f t="shared" si="155"/>
        <v>55</v>
      </c>
      <c r="L193" s="17">
        <f t="shared" si="156"/>
        <v>94.762305000000012</v>
      </c>
      <c r="M193" s="10">
        <v>10</v>
      </c>
      <c r="N193" s="10">
        <v>5</v>
      </c>
      <c r="O193" s="17">
        <f t="shared" si="157"/>
        <v>1.4214345750000001</v>
      </c>
      <c r="P193" s="17">
        <f t="shared" si="158"/>
        <v>96.183739575000018</v>
      </c>
      <c r="Q193" s="10"/>
      <c r="R193" s="23"/>
    </row>
    <row r="194" spans="1:18" x14ac:dyDescent="0.25">
      <c r="A194" s="22" t="s">
        <v>50</v>
      </c>
      <c r="B194" s="5" t="s">
        <v>19</v>
      </c>
      <c r="C194" s="10">
        <v>21</v>
      </c>
      <c r="D194" s="10" t="s">
        <v>22</v>
      </c>
      <c r="E194" s="15"/>
      <c r="F194" s="15">
        <v>3.9550000000000001</v>
      </c>
      <c r="G194" s="12" t="str">
        <f t="shared" si="153"/>
        <v>2,5</v>
      </c>
      <c r="H194" s="17">
        <f>F194*G194</f>
        <v>9.8874999999999993</v>
      </c>
      <c r="I194" s="10">
        <v>1</v>
      </c>
      <c r="J194" s="16" t="str">
        <f t="shared" si="154"/>
        <v>0,2826</v>
      </c>
      <c r="K194" s="10">
        <f t="shared" si="155"/>
        <v>55</v>
      </c>
      <c r="L194" s="17">
        <f t="shared" si="156"/>
        <v>153.68141250000002</v>
      </c>
      <c r="M194" s="10">
        <v>10</v>
      </c>
      <c r="N194" s="10">
        <v>5</v>
      </c>
      <c r="O194" s="17">
        <f t="shared" si="157"/>
        <v>2.3052211875000004</v>
      </c>
      <c r="P194" s="17">
        <f t="shared" si="158"/>
        <v>155.98663368750002</v>
      </c>
      <c r="Q194" s="10"/>
      <c r="R194" s="23">
        <f>SUM(P194:P199)+Q195+Q197+Q199</f>
        <v>1147.3648243875</v>
      </c>
    </row>
    <row r="195" spans="1:18" x14ac:dyDescent="0.25">
      <c r="A195" s="22"/>
      <c r="B195" s="5"/>
      <c r="C195" s="10">
        <v>21</v>
      </c>
      <c r="D195" s="10" t="s">
        <v>24</v>
      </c>
      <c r="E195" s="15"/>
      <c r="F195" s="15">
        <v>1.51</v>
      </c>
      <c r="G195" s="12" t="str">
        <f t="shared" si="153"/>
        <v>1,5</v>
      </c>
      <c r="H195" s="17">
        <f>F195*G195</f>
        <v>2.2650000000000001</v>
      </c>
      <c r="I195" s="10">
        <v>1</v>
      </c>
      <c r="J195" s="16" t="str">
        <f t="shared" si="154"/>
        <v>1,3513</v>
      </c>
      <c r="K195" s="10">
        <f t="shared" si="155"/>
        <v>55</v>
      </c>
      <c r="L195" s="17">
        <f t="shared" si="156"/>
        <v>168.33819750000001</v>
      </c>
      <c r="M195" s="10">
        <v>10</v>
      </c>
      <c r="N195" s="10">
        <v>5</v>
      </c>
      <c r="O195" s="17">
        <f t="shared" si="157"/>
        <v>2.5250729625000004</v>
      </c>
      <c r="P195" s="17">
        <f t="shared" si="158"/>
        <v>170.8632704625</v>
      </c>
      <c r="Q195" s="10">
        <f t="shared" ref="Q195" si="168">IF(D195="НС","-",60)</f>
        <v>60</v>
      </c>
      <c r="R195" s="23"/>
    </row>
    <row r="196" spans="1:18" x14ac:dyDescent="0.25">
      <c r="A196" s="22"/>
      <c r="B196" s="5" t="s">
        <v>20</v>
      </c>
      <c r="C196" s="10">
        <v>21</v>
      </c>
      <c r="D196" s="10" t="s">
        <v>22</v>
      </c>
      <c r="E196" s="15"/>
      <c r="F196" s="15">
        <v>3.06</v>
      </c>
      <c r="G196" s="12" t="str">
        <f t="shared" si="153"/>
        <v>2,5</v>
      </c>
      <c r="H196" s="17">
        <f>F196*G196</f>
        <v>7.65</v>
      </c>
      <c r="I196" s="10">
        <v>1</v>
      </c>
      <c r="J196" s="16" t="str">
        <f t="shared" si="154"/>
        <v>0,2826</v>
      </c>
      <c r="K196" s="10">
        <f t="shared" si="155"/>
        <v>55</v>
      </c>
      <c r="L196" s="17">
        <f t="shared" si="156"/>
        <v>118.90395000000001</v>
      </c>
      <c r="M196" s="10">
        <v>10</v>
      </c>
      <c r="N196" s="10">
        <v>5</v>
      </c>
      <c r="O196" s="17">
        <f t="shared" si="157"/>
        <v>1.7835592500000002</v>
      </c>
      <c r="P196" s="17">
        <f t="shared" si="158"/>
        <v>120.68750925000001</v>
      </c>
      <c r="Q196" s="10" t="str">
        <f t="shared" ref="Q196:Q197" si="169">IF(D196="НС","-",60)</f>
        <v>-</v>
      </c>
      <c r="R196" s="23"/>
    </row>
    <row r="197" spans="1:18" x14ac:dyDescent="0.25">
      <c r="A197" s="22"/>
      <c r="B197" s="5"/>
      <c r="C197" s="10">
        <v>21</v>
      </c>
      <c r="D197" s="10" t="s">
        <v>24</v>
      </c>
      <c r="E197" s="15"/>
      <c r="F197" s="15">
        <v>1.51</v>
      </c>
      <c r="G197" s="12" t="str">
        <f t="shared" si="153"/>
        <v>1,5</v>
      </c>
      <c r="H197" s="17">
        <f>F197*G197</f>
        <v>2.2650000000000001</v>
      </c>
      <c r="I197" s="10">
        <v>1</v>
      </c>
      <c r="J197" s="16" t="str">
        <f t="shared" si="154"/>
        <v>1,3513</v>
      </c>
      <c r="K197" s="10">
        <f t="shared" si="155"/>
        <v>55</v>
      </c>
      <c r="L197" s="17">
        <f t="shared" si="156"/>
        <v>168.33819750000001</v>
      </c>
      <c r="M197" s="10">
        <v>10</v>
      </c>
      <c r="N197" s="10">
        <v>5</v>
      </c>
      <c r="O197" s="17">
        <f t="shared" si="157"/>
        <v>2.5250729625000004</v>
      </c>
      <c r="P197" s="17">
        <f t="shared" si="158"/>
        <v>170.8632704625</v>
      </c>
      <c r="Q197" s="10">
        <f t="shared" si="169"/>
        <v>60</v>
      </c>
      <c r="R197" s="23"/>
    </row>
    <row r="198" spans="1:18" x14ac:dyDescent="0.25">
      <c r="A198" s="22"/>
      <c r="B198" s="5" t="s">
        <v>26</v>
      </c>
      <c r="C198" s="10">
        <v>21</v>
      </c>
      <c r="D198" s="10" t="s">
        <v>22</v>
      </c>
      <c r="E198" s="15"/>
      <c r="F198" s="15">
        <v>3.6549999999999998</v>
      </c>
      <c r="G198" s="12" t="str">
        <f t="shared" si="153"/>
        <v>2,5</v>
      </c>
      <c r="H198" s="17">
        <f>F198*G198</f>
        <v>9.1374999999999993</v>
      </c>
      <c r="I198" s="10">
        <v>1</v>
      </c>
      <c r="J198" s="16" t="str">
        <f t="shared" si="154"/>
        <v>0,2826</v>
      </c>
      <c r="K198" s="10">
        <f t="shared" si="155"/>
        <v>55</v>
      </c>
      <c r="L198" s="17">
        <f t="shared" si="156"/>
        <v>142.02416249999999</v>
      </c>
      <c r="M198" s="10">
        <v>10</v>
      </c>
      <c r="N198" s="10">
        <v>5</v>
      </c>
      <c r="O198" s="17">
        <f t="shared" si="157"/>
        <v>2.1303624374999997</v>
      </c>
      <c r="P198" s="17">
        <f t="shared" si="158"/>
        <v>144.15452493749999</v>
      </c>
      <c r="Q198" s="10"/>
      <c r="R198" s="23"/>
    </row>
    <row r="199" spans="1:18" x14ac:dyDescent="0.25">
      <c r="A199" s="22"/>
      <c r="B199" s="5"/>
      <c r="C199" s="10">
        <v>21</v>
      </c>
      <c r="D199" s="10" t="s">
        <v>24</v>
      </c>
      <c r="E199" s="15"/>
      <c r="F199" s="15">
        <v>1.81</v>
      </c>
      <c r="G199" s="12" t="str">
        <f t="shared" si="153"/>
        <v>1,5</v>
      </c>
      <c r="H199" s="17">
        <f>F199*G199</f>
        <v>2.7149999999999999</v>
      </c>
      <c r="I199" s="10">
        <v>1</v>
      </c>
      <c r="J199" s="16" t="str">
        <f t="shared" si="154"/>
        <v>1,3513</v>
      </c>
      <c r="K199" s="10">
        <f t="shared" si="155"/>
        <v>55</v>
      </c>
      <c r="L199" s="17">
        <f t="shared" si="156"/>
        <v>201.7828725</v>
      </c>
      <c r="M199" s="10">
        <v>10</v>
      </c>
      <c r="N199" s="10">
        <v>5</v>
      </c>
      <c r="O199" s="17">
        <f t="shared" si="157"/>
        <v>3.0267430874999999</v>
      </c>
      <c r="P199" s="17">
        <f t="shared" si="158"/>
        <v>204.80961558749999</v>
      </c>
      <c r="Q199" s="10">
        <v>60</v>
      </c>
      <c r="R199" s="23"/>
    </row>
    <row r="200" spans="1:18" x14ac:dyDescent="0.25">
      <c r="A200" s="22" t="s">
        <v>51</v>
      </c>
      <c r="B200" s="5" t="s">
        <v>19</v>
      </c>
      <c r="C200" s="10">
        <v>21</v>
      </c>
      <c r="D200" s="10" t="s">
        <v>22</v>
      </c>
      <c r="E200" s="15"/>
      <c r="F200" s="15">
        <v>2.3250000000000002</v>
      </c>
      <c r="G200" s="12">
        <v>2.5</v>
      </c>
      <c r="H200" s="17">
        <f t="shared" ref="H200:H201" si="170">F200*G200</f>
        <v>5.8125</v>
      </c>
      <c r="I200" s="10">
        <v>1</v>
      </c>
      <c r="J200" s="16" t="str">
        <f t="shared" si="154"/>
        <v>0,2826</v>
      </c>
      <c r="K200" s="10">
        <f>C200+34</f>
        <v>55</v>
      </c>
      <c r="L200" s="17">
        <f>H200*I200*J200*K200</f>
        <v>90.343687500000001</v>
      </c>
      <c r="M200" s="10">
        <v>10</v>
      </c>
      <c r="N200" s="10">
        <v>5</v>
      </c>
      <c r="O200" s="17">
        <f>(L200/100)+(L200/200)</f>
        <v>1.3551553125</v>
      </c>
      <c r="P200" s="17">
        <f>L200+O200</f>
        <v>91.698842812500004</v>
      </c>
      <c r="Q200" s="10" t="str">
        <f>IF(D200="НС","-",60)</f>
        <v>-</v>
      </c>
      <c r="R200" s="23">
        <f>SUM(P200:P207)+Q201+Q203+Q205+Q207</f>
        <v>1374.4812604125</v>
      </c>
    </row>
    <row r="201" spans="1:18" x14ac:dyDescent="0.25">
      <c r="A201" s="22"/>
      <c r="B201" s="5"/>
      <c r="C201" s="10">
        <v>21</v>
      </c>
      <c r="D201" s="10" t="s">
        <v>24</v>
      </c>
      <c r="E201" s="15"/>
      <c r="F201" s="15">
        <v>1.51</v>
      </c>
      <c r="G201" s="12" t="str">
        <f>IF(D201="НС","2,5",IF(D201="ОК","1,5","-"))</f>
        <v>1,5</v>
      </c>
      <c r="H201" s="17">
        <f t="shared" si="170"/>
        <v>2.2650000000000001</v>
      </c>
      <c r="I201" s="10">
        <v>1</v>
      </c>
      <c r="J201" s="16" t="str">
        <f t="shared" si="154"/>
        <v>1,3513</v>
      </c>
      <c r="K201" s="10">
        <f t="shared" ref="K201:K234" si="171">C201+34</f>
        <v>55</v>
      </c>
      <c r="L201" s="17">
        <f t="shared" ref="L201:L234" si="172">H201*I201*J201*K201</f>
        <v>168.33819750000001</v>
      </c>
      <c r="M201" s="10">
        <v>10</v>
      </c>
      <c r="N201" s="10">
        <v>5</v>
      </c>
      <c r="O201" s="17">
        <f t="shared" ref="O201:O234" si="173">(L201/100)+(L201/200)</f>
        <v>2.5250729625000004</v>
      </c>
      <c r="P201" s="17">
        <f t="shared" ref="P201:P234" si="174">L201+O201</f>
        <v>170.8632704625</v>
      </c>
      <c r="Q201" s="10">
        <v>60</v>
      </c>
      <c r="R201" s="23"/>
    </row>
    <row r="202" spans="1:18" x14ac:dyDescent="0.25">
      <c r="A202" s="22"/>
      <c r="B202" s="5" t="s">
        <v>20</v>
      </c>
      <c r="C202" s="10">
        <v>21</v>
      </c>
      <c r="D202" s="10" t="s">
        <v>22</v>
      </c>
      <c r="E202" s="15"/>
      <c r="F202" s="15">
        <v>2.46</v>
      </c>
      <c r="G202" s="12" t="str">
        <f t="shared" ref="G202:G234" si="175">IF(D202="НС","2,5",IF(D202="ОК","1,5","-"))</f>
        <v>2,5</v>
      </c>
      <c r="H202" s="17">
        <f>F202*G202</f>
        <v>6.15</v>
      </c>
      <c r="I202" s="10">
        <v>1</v>
      </c>
      <c r="J202" s="16" t="str">
        <f t="shared" si="154"/>
        <v>0,2826</v>
      </c>
      <c r="K202" s="10">
        <f t="shared" si="171"/>
        <v>55</v>
      </c>
      <c r="L202" s="17">
        <f t="shared" si="172"/>
        <v>95.589450000000014</v>
      </c>
      <c r="M202" s="10">
        <v>10</v>
      </c>
      <c r="N202" s="10">
        <v>5</v>
      </c>
      <c r="O202" s="17">
        <f t="shared" si="173"/>
        <v>1.43384175</v>
      </c>
      <c r="P202" s="17">
        <f t="shared" si="174"/>
        <v>97.023291750000013</v>
      </c>
      <c r="Q202" s="10" t="str">
        <f t="shared" ref="Q202:Q203" si="176">IF(D202="НС","-",60)</f>
        <v>-</v>
      </c>
      <c r="R202" s="23"/>
    </row>
    <row r="203" spans="1:18" x14ac:dyDescent="0.25">
      <c r="A203" s="22"/>
      <c r="B203" s="5"/>
      <c r="C203" s="10">
        <v>21</v>
      </c>
      <c r="D203" s="10" t="s">
        <v>24</v>
      </c>
      <c r="E203" s="15"/>
      <c r="F203" s="15">
        <v>1.51</v>
      </c>
      <c r="G203" s="12" t="str">
        <f t="shared" si="175"/>
        <v>1,5</v>
      </c>
      <c r="H203" s="17">
        <f>F203*G203</f>
        <v>2.2650000000000001</v>
      </c>
      <c r="I203" s="10">
        <v>1</v>
      </c>
      <c r="J203" s="16" t="str">
        <f t="shared" si="154"/>
        <v>1,3513</v>
      </c>
      <c r="K203" s="10">
        <f t="shared" si="171"/>
        <v>55</v>
      </c>
      <c r="L203" s="17">
        <f t="shared" si="172"/>
        <v>168.33819750000001</v>
      </c>
      <c r="M203" s="10">
        <v>10</v>
      </c>
      <c r="N203" s="10">
        <v>5</v>
      </c>
      <c r="O203" s="17">
        <f t="shared" si="173"/>
        <v>2.5250729625000004</v>
      </c>
      <c r="P203" s="17">
        <f t="shared" si="174"/>
        <v>170.8632704625</v>
      </c>
      <c r="Q203" s="10">
        <f t="shared" si="176"/>
        <v>60</v>
      </c>
      <c r="R203" s="23"/>
    </row>
    <row r="204" spans="1:18" x14ac:dyDescent="0.25">
      <c r="A204" s="22"/>
      <c r="B204" s="5" t="s">
        <v>20</v>
      </c>
      <c r="C204" s="10">
        <v>21</v>
      </c>
      <c r="D204" s="10" t="s">
        <v>22</v>
      </c>
      <c r="E204" s="15"/>
      <c r="F204" s="15">
        <v>2.46</v>
      </c>
      <c r="G204" s="12" t="str">
        <f t="shared" si="175"/>
        <v>2,5</v>
      </c>
      <c r="H204" s="17">
        <f>F204*G204</f>
        <v>6.15</v>
      </c>
      <c r="I204" s="10">
        <v>1</v>
      </c>
      <c r="J204" s="16" t="str">
        <f t="shared" si="154"/>
        <v>0,2826</v>
      </c>
      <c r="K204" s="10">
        <f t="shared" si="171"/>
        <v>55</v>
      </c>
      <c r="L204" s="17">
        <f t="shared" si="172"/>
        <v>95.589450000000014</v>
      </c>
      <c r="M204" s="10">
        <v>10</v>
      </c>
      <c r="N204" s="10">
        <v>5</v>
      </c>
      <c r="O204" s="17">
        <f t="shared" si="173"/>
        <v>1.43384175</v>
      </c>
      <c r="P204" s="17">
        <f t="shared" si="174"/>
        <v>97.023291750000013</v>
      </c>
      <c r="Q204" s="10"/>
      <c r="R204" s="23"/>
    </row>
    <row r="205" spans="1:18" x14ac:dyDescent="0.25">
      <c r="A205" s="22"/>
      <c r="B205" s="5"/>
      <c r="C205" s="10">
        <v>21</v>
      </c>
      <c r="D205" s="10" t="s">
        <v>24</v>
      </c>
      <c r="E205" s="15"/>
      <c r="F205" s="15">
        <v>1.51</v>
      </c>
      <c r="G205" s="12" t="str">
        <f t="shared" si="175"/>
        <v>1,5</v>
      </c>
      <c r="H205" s="17">
        <f t="shared" ref="H205" si="177">F205*G205</f>
        <v>2.2650000000000001</v>
      </c>
      <c r="I205" s="10">
        <v>1</v>
      </c>
      <c r="J205" s="16" t="str">
        <f t="shared" si="154"/>
        <v>1,3513</v>
      </c>
      <c r="K205" s="10">
        <f t="shared" si="171"/>
        <v>55</v>
      </c>
      <c r="L205" s="17">
        <f t="shared" si="172"/>
        <v>168.33819750000001</v>
      </c>
      <c r="M205" s="10">
        <v>10</v>
      </c>
      <c r="N205" s="10">
        <v>5</v>
      </c>
      <c r="O205" s="17">
        <f t="shared" si="173"/>
        <v>2.5250729625000004</v>
      </c>
      <c r="P205" s="17">
        <f t="shared" si="174"/>
        <v>170.8632704625</v>
      </c>
      <c r="Q205" s="10">
        <f t="shared" ref="Q205" si="178">IF(D205="НС","-",60)</f>
        <v>60</v>
      </c>
      <c r="R205" s="23"/>
    </row>
    <row r="206" spans="1:18" x14ac:dyDescent="0.25">
      <c r="A206" s="22"/>
      <c r="B206" s="5" t="s">
        <v>26</v>
      </c>
      <c r="C206" s="10">
        <v>21</v>
      </c>
      <c r="D206" s="10" t="s">
        <v>22</v>
      </c>
      <c r="E206" s="15"/>
      <c r="F206" s="15">
        <v>3.33</v>
      </c>
      <c r="G206" s="12" t="str">
        <f t="shared" si="175"/>
        <v>2,5</v>
      </c>
      <c r="H206" s="17">
        <f>F206*G206</f>
        <v>8.3249999999999993</v>
      </c>
      <c r="I206" s="10">
        <v>1</v>
      </c>
      <c r="J206" s="16" t="str">
        <f t="shared" si="154"/>
        <v>0,2826</v>
      </c>
      <c r="K206" s="10">
        <f t="shared" si="171"/>
        <v>55</v>
      </c>
      <c r="L206" s="17">
        <f t="shared" si="172"/>
        <v>129.395475</v>
      </c>
      <c r="M206" s="10">
        <v>10</v>
      </c>
      <c r="N206" s="10">
        <v>5</v>
      </c>
      <c r="O206" s="17">
        <f t="shared" si="173"/>
        <v>1.9409321250000002</v>
      </c>
      <c r="P206" s="17">
        <f t="shared" si="174"/>
        <v>131.33640712499999</v>
      </c>
      <c r="Q206" s="10"/>
      <c r="R206" s="23"/>
    </row>
    <row r="207" spans="1:18" x14ac:dyDescent="0.25">
      <c r="A207" s="22"/>
      <c r="B207" s="5"/>
      <c r="C207" s="10">
        <v>21</v>
      </c>
      <c r="D207" s="10" t="s">
        <v>24</v>
      </c>
      <c r="E207" s="15"/>
      <c r="F207" s="15">
        <v>1.81</v>
      </c>
      <c r="G207" s="12" t="str">
        <f t="shared" si="175"/>
        <v>1,5</v>
      </c>
      <c r="H207" s="17">
        <f t="shared" ref="H207" si="179">F207*G207</f>
        <v>2.7149999999999999</v>
      </c>
      <c r="I207" s="10">
        <v>1</v>
      </c>
      <c r="J207" s="16" t="str">
        <f t="shared" si="154"/>
        <v>1,3513</v>
      </c>
      <c r="K207" s="10">
        <f t="shared" si="171"/>
        <v>55</v>
      </c>
      <c r="L207" s="17">
        <f t="shared" si="172"/>
        <v>201.7828725</v>
      </c>
      <c r="M207" s="10">
        <v>10</v>
      </c>
      <c r="N207" s="10">
        <v>5</v>
      </c>
      <c r="O207" s="17">
        <f t="shared" si="173"/>
        <v>3.0267430874999999</v>
      </c>
      <c r="P207" s="17">
        <f t="shared" si="174"/>
        <v>204.80961558749999</v>
      </c>
      <c r="Q207" s="10">
        <f t="shared" ref="Q207" si="180">IF(D207="НС","-",60)</f>
        <v>60</v>
      </c>
      <c r="R207" s="23"/>
    </row>
    <row r="208" spans="1:18" x14ac:dyDescent="0.25">
      <c r="A208" s="22" t="s">
        <v>52</v>
      </c>
      <c r="B208" s="5" t="s">
        <v>20</v>
      </c>
      <c r="C208" s="10">
        <v>21</v>
      </c>
      <c r="D208" s="10" t="s">
        <v>22</v>
      </c>
      <c r="E208" s="15"/>
      <c r="F208" s="15">
        <v>3.2250000000000001</v>
      </c>
      <c r="G208" s="12" t="str">
        <f t="shared" si="175"/>
        <v>2,5</v>
      </c>
      <c r="H208" s="17">
        <f>F208*G208</f>
        <v>8.0625</v>
      </c>
      <c r="I208" s="10">
        <v>1</v>
      </c>
      <c r="J208" s="16" t="str">
        <f t="shared" si="154"/>
        <v>0,2826</v>
      </c>
      <c r="K208" s="10">
        <f t="shared" si="171"/>
        <v>55</v>
      </c>
      <c r="L208" s="17">
        <f t="shared" si="172"/>
        <v>125.31543750000002</v>
      </c>
      <c r="M208" s="10">
        <v>10</v>
      </c>
      <c r="N208" s="10">
        <v>5</v>
      </c>
      <c r="O208" s="17">
        <f t="shared" si="173"/>
        <v>1.8797315625000004</v>
      </c>
      <c r="P208" s="17">
        <f t="shared" si="174"/>
        <v>127.19516906250001</v>
      </c>
      <c r="Q208" s="10"/>
      <c r="R208" s="23">
        <f>SUM(P208:P211)+Q209+Q211</f>
        <v>749.47161873749997</v>
      </c>
    </row>
    <row r="209" spans="1:18" x14ac:dyDescent="0.25">
      <c r="A209" s="22"/>
      <c r="B209" s="5"/>
      <c r="C209" s="10">
        <v>21</v>
      </c>
      <c r="D209" s="10" t="s">
        <v>24</v>
      </c>
      <c r="E209" s="15"/>
      <c r="F209" s="15">
        <v>1.81</v>
      </c>
      <c r="G209" s="12" t="str">
        <f t="shared" si="175"/>
        <v>1,5</v>
      </c>
      <c r="H209" s="17">
        <f>F209*G209</f>
        <v>2.7149999999999999</v>
      </c>
      <c r="I209" s="10">
        <v>1</v>
      </c>
      <c r="J209" s="16" t="str">
        <f t="shared" si="154"/>
        <v>1,3513</v>
      </c>
      <c r="K209" s="10">
        <f t="shared" si="171"/>
        <v>55</v>
      </c>
      <c r="L209" s="17">
        <f t="shared" si="172"/>
        <v>201.7828725</v>
      </c>
      <c r="M209" s="10">
        <v>10</v>
      </c>
      <c r="N209" s="10">
        <v>5</v>
      </c>
      <c r="O209" s="17">
        <f t="shared" si="173"/>
        <v>3.0267430874999999</v>
      </c>
      <c r="P209" s="17">
        <f t="shared" si="174"/>
        <v>204.80961558749999</v>
      </c>
      <c r="Q209" s="10">
        <f t="shared" ref="Q209" si="181">IF(D209="НС","-",60)</f>
        <v>60</v>
      </c>
      <c r="R209" s="23"/>
    </row>
    <row r="210" spans="1:18" x14ac:dyDescent="0.25">
      <c r="A210" s="22"/>
      <c r="B210" s="5" t="s">
        <v>19</v>
      </c>
      <c r="C210" s="10">
        <v>21</v>
      </c>
      <c r="D210" s="10" t="s">
        <v>22</v>
      </c>
      <c r="E210" s="15"/>
      <c r="F210" s="15">
        <v>3.21</v>
      </c>
      <c r="G210" s="12" t="str">
        <f t="shared" si="175"/>
        <v>2,5</v>
      </c>
      <c r="H210" s="17">
        <f>F210*G210</f>
        <v>8.0250000000000004</v>
      </c>
      <c r="I210" s="10">
        <v>1</v>
      </c>
      <c r="J210" s="16" t="str">
        <f t="shared" si="154"/>
        <v>0,2826</v>
      </c>
      <c r="K210" s="10">
        <f t="shared" si="171"/>
        <v>55</v>
      </c>
      <c r="L210" s="17">
        <f t="shared" si="172"/>
        <v>124.73257500000003</v>
      </c>
      <c r="M210" s="10">
        <v>10</v>
      </c>
      <c r="N210" s="10">
        <v>5</v>
      </c>
      <c r="O210" s="17">
        <f t="shared" si="173"/>
        <v>1.8709886250000005</v>
      </c>
      <c r="P210" s="17">
        <f t="shared" si="174"/>
        <v>126.60356362500002</v>
      </c>
      <c r="Q210" s="10" t="str">
        <f t="shared" ref="Q210:Q211" si="182">IF(D210="НС","-",60)</f>
        <v>-</v>
      </c>
      <c r="R210" s="23"/>
    </row>
    <row r="211" spans="1:18" x14ac:dyDescent="0.25">
      <c r="A211" s="22"/>
      <c r="B211" s="5"/>
      <c r="C211" s="10">
        <v>21</v>
      </c>
      <c r="D211" s="10" t="s">
        <v>24</v>
      </c>
      <c r="E211" s="15"/>
      <c r="F211" s="15">
        <v>1.51</v>
      </c>
      <c r="G211" s="12" t="str">
        <f t="shared" si="175"/>
        <v>1,5</v>
      </c>
      <c r="H211" s="17">
        <f>F211*G211</f>
        <v>2.2650000000000001</v>
      </c>
      <c r="I211" s="10">
        <v>1</v>
      </c>
      <c r="J211" s="16" t="str">
        <f t="shared" si="154"/>
        <v>1,3513</v>
      </c>
      <c r="K211" s="10">
        <f t="shared" si="171"/>
        <v>55</v>
      </c>
      <c r="L211" s="17">
        <f t="shared" si="172"/>
        <v>168.33819750000001</v>
      </c>
      <c r="M211" s="10">
        <v>10</v>
      </c>
      <c r="N211" s="10">
        <v>5</v>
      </c>
      <c r="O211" s="17">
        <f t="shared" si="173"/>
        <v>2.5250729625000004</v>
      </c>
      <c r="P211" s="17">
        <f t="shared" si="174"/>
        <v>170.8632704625</v>
      </c>
      <c r="Q211" s="10">
        <f t="shared" si="182"/>
        <v>60</v>
      </c>
      <c r="R211" s="23"/>
    </row>
    <row r="212" spans="1:18" x14ac:dyDescent="0.25">
      <c r="A212" s="22" t="s">
        <v>53</v>
      </c>
      <c r="B212" s="5" t="s">
        <v>19</v>
      </c>
      <c r="C212" s="10">
        <v>21</v>
      </c>
      <c r="D212" s="10" t="s">
        <v>22</v>
      </c>
      <c r="E212" s="15"/>
      <c r="F212" s="15">
        <v>2.9</v>
      </c>
      <c r="G212" s="12" t="str">
        <f t="shared" si="175"/>
        <v>2,5</v>
      </c>
      <c r="H212" s="17">
        <f>F212*G212</f>
        <v>7.25</v>
      </c>
      <c r="I212" s="10">
        <v>1</v>
      </c>
      <c r="J212" s="16" t="str">
        <f t="shared" si="154"/>
        <v>0,2826</v>
      </c>
      <c r="K212" s="10">
        <f t="shared" si="171"/>
        <v>55</v>
      </c>
      <c r="L212" s="17">
        <f t="shared" si="172"/>
        <v>112.68675000000002</v>
      </c>
      <c r="M212" s="10">
        <v>10</v>
      </c>
      <c r="N212" s="10">
        <v>5</v>
      </c>
      <c r="O212" s="17">
        <f t="shared" si="173"/>
        <v>1.6903012500000001</v>
      </c>
      <c r="P212" s="17">
        <f t="shared" si="174"/>
        <v>114.37705125000002</v>
      </c>
      <c r="Q212" s="10"/>
      <c r="R212" s="23">
        <f>SUM(P212:P218)+Q213+Q216+Q218</f>
        <v>1278.3068278875</v>
      </c>
    </row>
    <row r="213" spans="1:18" x14ac:dyDescent="0.25">
      <c r="A213" s="22"/>
      <c r="B213" s="5"/>
      <c r="C213" s="10">
        <v>21</v>
      </c>
      <c r="D213" s="10" t="s">
        <v>24</v>
      </c>
      <c r="E213" s="15"/>
      <c r="F213" s="15">
        <v>1.51</v>
      </c>
      <c r="G213" s="12" t="str">
        <f t="shared" si="175"/>
        <v>1,5</v>
      </c>
      <c r="H213" s="17">
        <f>F213*G213</f>
        <v>2.2650000000000001</v>
      </c>
      <c r="I213" s="10">
        <v>1</v>
      </c>
      <c r="J213" s="16" t="str">
        <f t="shared" si="154"/>
        <v>1,3513</v>
      </c>
      <c r="K213" s="10">
        <f t="shared" si="171"/>
        <v>55</v>
      </c>
      <c r="L213" s="17">
        <f t="shared" si="172"/>
        <v>168.33819750000001</v>
      </c>
      <c r="M213" s="10">
        <v>10</v>
      </c>
      <c r="N213" s="10">
        <v>5</v>
      </c>
      <c r="O213" s="17">
        <f t="shared" si="173"/>
        <v>2.5250729625000004</v>
      </c>
      <c r="P213" s="17">
        <f t="shared" si="174"/>
        <v>170.8632704625</v>
      </c>
      <c r="Q213" s="10">
        <f t="shared" ref="Q213" si="183">IF(D213="НС","-",60)</f>
        <v>60</v>
      </c>
      <c r="R213" s="23"/>
    </row>
    <row r="214" spans="1:18" x14ac:dyDescent="0.25">
      <c r="A214" s="22"/>
      <c r="B214" s="5" t="s">
        <v>26</v>
      </c>
      <c r="C214" s="10">
        <v>21</v>
      </c>
      <c r="D214" s="10" t="s">
        <v>22</v>
      </c>
      <c r="E214" s="15"/>
      <c r="F214" s="15">
        <v>4.085</v>
      </c>
      <c r="G214" s="12" t="str">
        <f t="shared" si="175"/>
        <v>2,5</v>
      </c>
      <c r="H214" s="17">
        <f>F214*G214</f>
        <v>10.2125</v>
      </c>
      <c r="I214" s="10">
        <v>1</v>
      </c>
      <c r="J214" s="16" t="str">
        <f t="shared" si="154"/>
        <v>0,2826</v>
      </c>
      <c r="K214" s="10">
        <f t="shared" si="171"/>
        <v>55</v>
      </c>
      <c r="L214" s="17">
        <f t="shared" si="172"/>
        <v>158.73288750000003</v>
      </c>
      <c r="M214" s="10">
        <v>10</v>
      </c>
      <c r="N214" s="10">
        <v>5</v>
      </c>
      <c r="O214" s="17">
        <f t="shared" si="173"/>
        <v>2.3809933125000002</v>
      </c>
      <c r="P214" s="17">
        <f t="shared" si="174"/>
        <v>161.11388081250004</v>
      </c>
      <c r="Q214" s="10" t="str">
        <f t="shared" ref="Q214" si="184">IF(D214="НС","-",60)</f>
        <v>-</v>
      </c>
      <c r="R214" s="23"/>
    </row>
    <row r="215" spans="1:18" x14ac:dyDescent="0.25">
      <c r="A215" s="22"/>
      <c r="B215" s="5"/>
      <c r="C215" s="10">
        <v>21</v>
      </c>
      <c r="D215" s="10" t="s">
        <v>22</v>
      </c>
      <c r="E215" s="15"/>
      <c r="F215" s="15">
        <v>4.085</v>
      </c>
      <c r="G215" s="12" t="str">
        <f t="shared" si="175"/>
        <v>2,5</v>
      </c>
      <c r="H215" s="17">
        <f>F215*G215</f>
        <v>10.2125</v>
      </c>
      <c r="I215" s="10">
        <v>1</v>
      </c>
      <c r="J215" s="16" t="str">
        <f t="shared" si="154"/>
        <v>0,2826</v>
      </c>
      <c r="K215" s="10">
        <f t="shared" si="171"/>
        <v>55</v>
      </c>
      <c r="L215" s="17">
        <f t="shared" si="172"/>
        <v>158.73288750000003</v>
      </c>
      <c r="M215" s="10">
        <v>10</v>
      </c>
      <c r="N215" s="10">
        <v>5</v>
      </c>
      <c r="O215" s="17">
        <f t="shared" si="173"/>
        <v>2.3809933125000002</v>
      </c>
      <c r="P215" s="17">
        <f t="shared" si="174"/>
        <v>161.11388081250004</v>
      </c>
      <c r="Q215" s="10"/>
      <c r="R215" s="23"/>
    </row>
    <row r="216" spans="1:18" x14ac:dyDescent="0.25">
      <c r="A216" s="22"/>
      <c r="B216" s="5"/>
      <c r="C216" s="10">
        <v>21</v>
      </c>
      <c r="D216" s="10" t="s">
        <v>24</v>
      </c>
      <c r="E216" s="15"/>
      <c r="F216" s="15">
        <v>1.81</v>
      </c>
      <c r="G216" s="12" t="str">
        <f t="shared" si="175"/>
        <v>1,5</v>
      </c>
      <c r="H216" s="17">
        <f>F216*G216</f>
        <v>2.7149999999999999</v>
      </c>
      <c r="I216" s="10">
        <v>1</v>
      </c>
      <c r="J216" s="16" t="str">
        <f t="shared" si="154"/>
        <v>1,3513</v>
      </c>
      <c r="K216" s="10">
        <f t="shared" si="171"/>
        <v>55</v>
      </c>
      <c r="L216" s="17">
        <f t="shared" si="172"/>
        <v>201.7828725</v>
      </c>
      <c r="M216" s="10">
        <v>10</v>
      </c>
      <c r="N216" s="10">
        <v>5</v>
      </c>
      <c r="O216" s="17">
        <f t="shared" si="173"/>
        <v>3.0267430874999999</v>
      </c>
      <c r="P216" s="17">
        <f t="shared" si="174"/>
        <v>204.80961558749999</v>
      </c>
      <c r="Q216" s="10">
        <f t="shared" ref="Q216" si="185">IF(D216="НС","-",60)</f>
        <v>60</v>
      </c>
      <c r="R216" s="23"/>
    </row>
    <row r="217" spans="1:18" x14ac:dyDescent="0.25">
      <c r="A217" s="22"/>
      <c r="B217" s="5" t="s">
        <v>20</v>
      </c>
      <c r="C217" s="10">
        <v>21</v>
      </c>
      <c r="D217" s="10" t="s">
        <v>22</v>
      </c>
      <c r="E217" s="15"/>
      <c r="F217" s="15">
        <v>2.92</v>
      </c>
      <c r="G217" s="12" t="str">
        <f t="shared" si="175"/>
        <v>2,5</v>
      </c>
      <c r="H217" s="17">
        <f>F217*G217</f>
        <v>7.3</v>
      </c>
      <c r="I217" s="10">
        <v>1</v>
      </c>
      <c r="J217" s="16" t="str">
        <f t="shared" si="154"/>
        <v>0,2826</v>
      </c>
      <c r="K217" s="10">
        <f t="shared" si="171"/>
        <v>55</v>
      </c>
      <c r="L217" s="17">
        <f t="shared" si="172"/>
        <v>113.4639</v>
      </c>
      <c r="M217" s="10">
        <v>10</v>
      </c>
      <c r="N217" s="10">
        <v>5</v>
      </c>
      <c r="O217" s="17">
        <f t="shared" si="173"/>
        <v>1.7019584999999999</v>
      </c>
      <c r="P217" s="17">
        <f t="shared" si="174"/>
        <v>115.1658585</v>
      </c>
      <c r="Q217" s="10"/>
      <c r="R217" s="23"/>
    </row>
    <row r="218" spans="1:18" x14ac:dyDescent="0.25">
      <c r="A218" s="22"/>
      <c r="B218" s="5"/>
      <c r="C218" s="10">
        <v>21</v>
      </c>
      <c r="D218" s="10" t="s">
        <v>24</v>
      </c>
      <c r="E218" s="15"/>
      <c r="F218" s="15">
        <v>1.51</v>
      </c>
      <c r="G218" s="12" t="str">
        <f t="shared" si="175"/>
        <v>1,5</v>
      </c>
      <c r="H218" s="17">
        <f>F218*G218</f>
        <v>2.2650000000000001</v>
      </c>
      <c r="I218" s="10">
        <v>1</v>
      </c>
      <c r="J218" s="16" t="str">
        <f t="shared" si="154"/>
        <v>1,3513</v>
      </c>
      <c r="K218" s="10">
        <f t="shared" si="171"/>
        <v>55</v>
      </c>
      <c r="L218" s="17">
        <f t="shared" si="172"/>
        <v>168.33819750000001</v>
      </c>
      <c r="M218" s="10">
        <v>10</v>
      </c>
      <c r="N218" s="10">
        <v>5</v>
      </c>
      <c r="O218" s="17">
        <f t="shared" si="173"/>
        <v>2.5250729625000004</v>
      </c>
      <c r="P218" s="17">
        <f t="shared" si="174"/>
        <v>170.8632704625</v>
      </c>
      <c r="Q218" s="10">
        <v>60</v>
      </c>
      <c r="R218" s="23"/>
    </row>
    <row r="219" spans="1:18" x14ac:dyDescent="0.25">
      <c r="A219" s="22" t="s">
        <v>54</v>
      </c>
      <c r="B219" s="5" t="s">
        <v>26</v>
      </c>
      <c r="C219" s="10">
        <v>21</v>
      </c>
      <c r="D219" s="10" t="s">
        <v>22</v>
      </c>
      <c r="E219" s="15"/>
      <c r="F219" s="15">
        <v>5.28</v>
      </c>
      <c r="G219" s="12" t="str">
        <f t="shared" si="175"/>
        <v>2,5</v>
      </c>
      <c r="H219" s="17">
        <f>F219*G219</f>
        <v>13.200000000000001</v>
      </c>
      <c r="I219" s="10">
        <v>1</v>
      </c>
      <c r="J219" s="16" t="str">
        <f t="shared" ref="J219:J272" si="186">IF(D219="НС","0,2826",IF(D219="ОК","1,3513","0,2151"))</f>
        <v>0,2826</v>
      </c>
      <c r="K219" s="10">
        <f t="shared" si="171"/>
        <v>55</v>
      </c>
      <c r="L219" s="17">
        <f t="shared" si="172"/>
        <v>205.16760000000005</v>
      </c>
      <c r="M219" s="10">
        <v>10</v>
      </c>
      <c r="N219" s="10">
        <v>5</v>
      </c>
      <c r="O219" s="17">
        <f t="shared" si="173"/>
        <v>3.0775140000000007</v>
      </c>
      <c r="P219" s="17">
        <f t="shared" si="174"/>
        <v>208.24511400000006</v>
      </c>
      <c r="Q219" s="10"/>
      <c r="R219" s="23">
        <f>SUM(P219:P225)+Q221+Q223+Q225</f>
        <v>1386.2038527</v>
      </c>
    </row>
    <row r="220" spans="1:18" x14ac:dyDescent="0.25">
      <c r="A220" s="22"/>
      <c r="B220" s="5"/>
      <c r="C220" s="10">
        <v>21</v>
      </c>
      <c r="D220" s="10" t="s">
        <v>22</v>
      </c>
      <c r="E220" s="15"/>
      <c r="F220" s="15">
        <v>3.7</v>
      </c>
      <c r="G220" s="12" t="str">
        <f t="shared" si="175"/>
        <v>2,5</v>
      </c>
      <c r="H220" s="17">
        <f>F220*G220</f>
        <v>9.25</v>
      </c>
      <c r="I220" s="10">
        <v>1</v>
      </c>
      <c r="J220" s="16" t="str">
        <f t="shared" si="186"/>
        <v>0,2826</v>
      </c>
      <c r="K220" s="10">
        <f t="shared" si="171"/>
        <v>55</v>
      </c>
      <c r="L220" s="17">
        <f t="shared" si="172"/>
        <v>143.77275</v>
      </c>
      <c r="M220" s="10">
        <v>10</v>
      </c>
      <c r="N220" s="10">
        <v>5</v>
      </c>
      <c r="O220" s="17">
        <f t="shared" si="173"/>
        <v>2.15659125</v>
      </c>
      <c r="P220" s="17">
        <f t="shared" si="174"/>
        <v>145.92934124999999</v>
      </c>
      <c r="Q220" s="10"/>
      <c r="R220" s="23"/>
    </row>
    <row r="221" spans="1:18" x14ac:dyDescent="0.25">
      <c r="A221" s="22"/>
      <c r="B221" s="5"/>
      <c r="C221" s="10">
        <v>21</v>
      </c>
      <c r="D221" s="10" t="s">
        <v>24</v>
      </c>
      <c r="E221" s="15"/>
      <c r="F221" s="15">
        <v>1.81</v>
      </c>
      <c r="G221" s="12" t="str">
        <f t="shared" si="175"/>
        <v>1,5</v>
      </c>
      <c r="H221" s="17">
        <f>F221*G221</f>
        <v>2.7149999999999999</v>
      </c>
      <c r="I221" s="10">
        <v>1</v>
      </c>
      <c r="J221" s="16" t="str">
        <f t="shared" si="186"/>
        <v>1,3513</v>
      </c>
      <c r="K221" s="10">
        <f t="shared" si="171"/>
        <v>55</v>
      </c>
      <c r="L221" s="17">
        <f t="shared" si="172"/>
        <v>201.7828725</v>
      </c>
      <c r="M221" s="10">
        <v>10</v>
      </c>
      <c r="N221" s="10">
        <v>5</v>
      </c>
      <c r="O221" s="17">
        <f t="shared" si="173"/>
        <v>3.0267430874999999</v>
      </c>
      <c r="P221" s="17">
        <f t="shared" si="174"/>
        <v>204.80961558749999</v>
      </c>
      <c r="Q221" s="10">
        <f t="shared" ref="Q221" si="187">IF(D221="НС","-",60)</f>
        <v>60</v>
      </c>
      <c r="R221" s="23"/>
    </row>
    <row r="222" spans="1:18" x14ac:dyDescent="0.25">
      <c r="A222" s="22"/>
      <c r="B222" s="5" t="s">
        <v>20</v>
      </c>
      <c r="C222" s="10">
        <v>21</v>
      </c>
      <c r="D222" s="10" t="s">
        <v>22</v>
      </c>
      <c r="E222" s="15"/>
      <c r="F222" s="15">
        <v>3.95</v>
      </c>
      <c r="G222" s="12" t="str">
        <f t="shared" si="175"/>
        <v>2,5</v>
      </c>
      <c r="H222" s="17">
        <f>F222*G222</f>
        <v>9.875</v>
      </c>
      <c r="I222" s="10">
        <v>1</v>
      </c>
      <c r="J222" s="16" t="str">
        <f t="shared" si="186"/>
        <v>0,2826</v>
      </c>
      <c r="K222" s="10">
        <f t="shared" si="171"/>
        <v>55</v>
      </c>
      <c r="L222" s="17">
        <f t="shared" si="172"/>
        <v>153.48712500000002</v>
      </c>
      <c r="M222" s="10">
        <v>10</v>
      </c>
      <c r="N222" s="10">
        <v>5</v>
      </c>
      <c r="O222" s="17">
        <f t="shared" si="173"/>
        <v>2.3023068750000002</v>
      </c>
      <c r="P222" s="17">
        <f t="shared" si="174"/>
        <v>155.78943187500002</v>
      </c>
      <c r="Q222" s="10" t="str">
        <f t="shared" ref="Q222:Q223" si="188">IF(D222="НС","-",60)</f>
        <v>-</v>
      </c>
      <c r="R222" s="23"/>
    </row>
    <row r="223" spans="1:18" x14ac:dyDescent="0.25">
      <c r="A223" s="22"/>
      <c r="B223" s="5"/>
      <c r="C223" s="10">
        <v>21</v>
      </c>
      <c r="D223" s="10" t="s">
        <v>24</v>
      </c>
      <c r="E223" s="15"/>
      <c r="F223" s="15">
        <v>1.81</v>
      </c>
      <c r="G223" s="12" t="str">
        <f t="shared" si="175"/>
        <v>1,5</v>
      </c>
      <c r="H223" s="17">
        <f>F223*G223</f>
        <v>2.7149999999999999</v>
      </c>
      <c r="I223" s="10">
        <v>1</v>
      </c>
      <c r="J223" s="16" t="str">
        <f t="shared" si="186"/>
        <v>1,3513</v>
      </c>
      <c r="K223" s="10">
        <f t="shared" si="171"/>
        <v>55</v>
      </c>
      <c r="L223" s="17">
        <f t="shared" si="172"/>
        <v>201.7828725</v>
      </c>
      <c r="M223" s="10">
        <v>10</v>
      </c>
      <c r="N223" s="10">
        <v>5</v>
      </c>
      <c r="O223" s="17">
        <f t="shared" si="173"/>
        <v>3.0267430874999999</v>
      </c>
      <c r="P223" s="17">
        <f t="shared" si="174"/>
        <v>204.80961558749999</v>
      </c>
      <c r="Q223" s="10">
        <f t="shared" si="188"/>
        <v>60</v>
      </c>
      <c r="R223" s="23"/>
    </row>
    <row r="224" spans="1:18" x14ac:dyDescent="0.25">
      <c r="A224" s="22"/>
      <c r="B224" s="5" t="s">
        <v>19</v>
      </c>
      <c r="C224" s="10">
        <v>21</v>
      </c>
      <c r="D224" s="10" t="s">
        <v>22</v>
      </c>
      <c r="E224" s="15"/>
      <c r="F224" s="15">
        <v>2.9350000000000001</v>
      </c>
      <c r="G224" s="12" t="str">
        <f t="shared" si="175"/>
        <v>2,5</v>
      </c>
      <c r="H224" s="17">
        <f>F224*G224</f>
        <v>7.3375000000000004</v>
      </c>
      <c r="I224" s="10">
        <v>1</v>
      </c>
      <c r="J224" s="16" t="str">
        <f t="shared" si="186"/>
        <v>0,2826</v>
      </c>
      <c r="K224" s="10">
        <f t="shared" si="171"/>
        <v>55</v>
      </c>
      <c r="L224" s="17">
        <f t="shared" si="172"/>
        <v>114.04676250000001</v>
      </c>
      <c r="M224" s="10">
        <v>10</v>
      </c>
      <c r="N224" s="10">
        <v>5</v>
      </c>
      <c r="O224" s="17">
        <f t="shared" si="173"/>
        <v>1.7107014375</v>
      </c>
      <c r="P224" s="17">
        <f t="shared" si="174"/>
        <v>115.75746393750002</v>
      </c>
      <c r="Q224" s="10"/>
      <c r="R224" s="23"/>
    </row>
    <row r="225" spans="1:18" x14ac:dyDescent="0.25">
      <c r="A225" s="22"/>
      <c r="B225" s="5"/>
      <c r="C225" s="10">
        <v>21</v>
      </c>
      <c r="D225" s="10" t="s">
        <v>24</v>
      </c>
      <c r="E225" s="15"/>
      <c r="F225" s="15">
        <v>1.51</v>
      </c>
      <c r="G225" s="12" t="str">
        <f t="shared" si="175"/>
        <v>1,5</v>
      </c>
      <c r="H225" s="17">
        <f>F225*G225</f>
        <v>2.2650000000000001</v>
      </c>
      <c r="I225" s="10">
        <v>1</v>
      </c>
      <c r="J225" s="16" t="str">
        <f t="shared" si="186"/>
        <v>1,3513</v>
      </c>
      <c r="K225" s="10">
        <f t="shared" si="171"/>
        <v>55</v>
      </c>
      <c r="L225" s="17">
        <f t="shared" si="172"/>
        <v>168.33819750000001</v>
      </c>
      <c r="M225" s="10">
        <v>10</v>
      </c>
      <c r="N225" s="10">
        <v>5</v>
      </c>
      <c r="O225" s="17">
        <f t="shared" si="173"/>
        <v>2.5250729625000004</v>
      </c>
      <c r="P225" s="17">
        <f t="shared" si="174"/>
        <v>170.8632704625</v>
      </c>
      <c r="Q225" s="10">
        <v>60</v>
      </c>
      <c r="R225" s="23"/>
    </row>
    <row r="226" spans="1:18" x14ac:dyDescent="0.25">
      <c r="A226" s="22" t="s">
        <v>55</v>
      </c>
      <c r="B226" s="5" t="s">
        <v>19</v>
      </c>
      <c r="C226" s="10">
        <v>21</v>
      </c>
      <c r="D226" s="10" t="s">
        <v>22</v>
      </c>
      <c r="E226" s="15"/>
      <c r="F226" s="15">
        <v>3.9550000000000001</v>
      </c>
      <c r="G226" s="12" t="str">
        <f t="shared" si="175"/>
        <v>2,5</v>
      </c>
      <c r="H226" s="17">
        <f>F226*G226</f>
        <v>9.8874999999999993</v>
      </c>
      <c r="I226" s="10">
        <v>1</v>
      </c>
      <c r="J226" s="16" t="str">
        <f t="shared" si="186"/>
        <v>0,2826</v>
      </c>
      <c r="K226" s="10">
        <f t="shared" si="171"/>
        <v>55</v>
      </c>
      <c r="L226" s="17">
        <f t="shared" si="172"/>
        <v>153.68141250000002</v>
      </c>
      <c r="M226" s="10">
        <v>10</v>
      </c>
      <c r="N226" s="10">
        <v>5</v>
      </c>
      <c r="O226" s="17">
        <f t="shared" si="173"/>
        <v>2.3052211875000004</v>
      </c>
      <c r="P226" s="17">
        <f t="shared" si="174"/>
        <v>155.98663368750002</v>
      </c>
      <c r="Q226" s="10"/>
      <c r="R226" s="23">
        <f>SUM(P226:P234)+Q227+Q230+Q233</f>
        <v>1639.9312410374998</v>
      </c>
    </row>
    <row r="227" spans="1:18" x14ac:dyDescent="0.25">
      <c r="A227" s="22"/>
      <c r="B227" s="5"/>
      <c r="C227" s="10">
        <v>21</v>
      </c>
      <c r="D227" s="10" t="s">
        <v>24</v>
      </c>
      <c r="E227" s="15"/>
      <c r="F227" s="15">
        <v>1.51</v>
      </c>
      <c r="G227" s="12" t="str">
        <f t="shared" si="175"/>
        <v>1,5</v>
      </c>
      <c r="H227" s="17">
        <f>F227*G227</f>
        <v>2.2650000000000001</v>
      </c>
      <c r="I227" s="10">
        <v>1</v>
      </c>
      <c r="J227" s="16" t="str">
        <f t="shared" si="186"/>
        <v>1,3513</v>
      </c>
      <c r="K227" s="10">
        <f t="shared" si="171"/>
        <v>55</v>
      </c>
      <c r="L227" s="17">
        <f t="shared" si="172"/>
        <v>168.33819750000001</v>
      </c>
      <c r="M227" s="10">
        <v>10</v>
      </c>
      <c r="N227" s="10">
        <v>5</v>
      </c>
      <c r="O227" s="17">
        <f t="shared" si="173"/>
        <v>2.5250729625000004</v>
      </c>
      <c r="P227" s="17">
        <f t="shared" si="174"/>
        <v>170.8632704625</v>
      </c>
      <c r="Q227" s="10">
        <f t="shared" ref="Q227" si="189">IF(D227="НС","-",60)</f>
        <v>60</v>
      </c>
      <c r="R227" s="23"/>
    </row>
    <row r="228" spans="1:18" x14ac:dyDescent="0.25">
      <c r="A228" s="22"/>
      <c r="B228" s="5"/>
      <c r="C228" s="10">
        <v>21</v>
      </c>
      <c r="D228" s="10" t="s">
        <v>41</v>
      </c>
      <c r="E228" s="15"/>
      <c r="F228" s="15"/>
      <c r="G228" s="12" t="str">
        <f t="shared" si="175"/>
        <v>-</v>
      </c>
      <c r="H228" s="17">
        <v>10.74</v>
      </c>
      <c r="I228" s="10">
        <v>1</v>
      </c>
      <c r="J228" s="16" t="str">
        <f t="shared" si="186"/>
        <v>0,2151</v>
      </c>
      <c r="K228" s="10">
        <f t="shared" si="171"/>
        <v>55</v>
      </c>
      <c r="L228" s="17">
        <f t="shared" si="172"/>
        <v>127.05957000000002</v>
      </c>
      <c r="M228" s="10">
        <v>10</v>
      </c>
      <c r="N228" s="10">
        <v>5</v>
      </c>
      <c r="O228" s="17">
        <f t="shared" si="173"/>
        <v>1.9058935500000005</v>
      </c>
      <c r="P228" s="17">
        <f t="shared" si="174"/>
        <v>128.96546355000001</v>
      </c>
      <c r="Q228" s="10"/>
      <c r="R228" s="23"/>
    </row>
    <row r="229" spans="1:18" x14ac:dyDescent="0.25">
      <c r="A229" s="22"/>
      <c r="B229" s="5" t="s">
        <v>20</v>
      </c>
      <c r="C229" s="10">
        <v>21</v>
      </c>
      <c r="D229" s="10" t="s">
        <v>22</v>
      </c>
      <c r="E229" s="15"/>
      <c r="F229" s="15">
        <v>3.06</v>
      </c>
      <c r="G229" s="12" t="str">
        <f t="shared" si="175"/>
        <v>2,5</v>
      </c>
      <c r="H229" s="17">
        <f>F229*G229</f>
        <v>7.65</v>
      </c>
      <c r="I229" s="10">
        <v>1</v>
      </c>
      <c r="J229" s="16" t="str">
        <f t="shared" si="186"/>
        <v>0,2826</v>
      </c>
      <c r="K229" s="10">
        <f t="shared" si="171"/>
        <v>55</v>
      </c>
      <c r="L229" s="17">
        <f t="shared" si="172"/>
        <v>118.90395000000001</v>
      </c>
      <c r="M229" s="10">
        <v>10</v>
      </c>
      <c r="N229" s="10">
        <v>5</v>
      </c>
      <c r="O229" s="17">
        <f t="shared" si="173"/>
        <v>1.7835592500000002</v>
      </c>
      <c r="P229" s="17">
        <f t="shared" si="174"/>
        <v>120.68750925000001</v>
      </c>
      <c r="Q229" s="10" t="str">
        <f t="shared" ref="Q229:Q230" si="190">IF(D229="НС","-",60)</f>
        <v>-</v>
      </c>
      <c r="R229" s="23"/>
    </row>
    <row r="230" spans="1:18" x14ac:dyDescent="0.25">
      <c r="A230" s="22"/>
      <c r="B230" s="5"/>
      <c r="C230" s="10">
        <v>21</v>
      </c>
      <c r="D230" s="10" t="s">
        <v>24</v>
      </c>
      <c r="E230" s="15"/>
      <c r="F230" s="15">
        <v>1.51</v>
      </c>
      <c r="G230" s="12" t="str">
        <f t="shared" si="175"/>
        <v>1,5</v>
      </c>
      <c r="H230" s="17">
        <f>F230*G230</f>
        <v>2.2650000000000001</v>
      </c>
      <c r="I230" s="10">
        <v>1</v>
      </c>
      <c r="J230" s="16" t="str">
        <f t="shared" si="186"/>
        <v>1,3513</v>
      </c>
      <c r="K230" s="10">
        <f t="shared" si="171"/>
        <v>55</v>
      </c>
      <c r="L230" s="17">
        <f t="shared" si="172"/>
        <v>168.33819750000001</v>
      </c>
      <c r="M230" s="10">
        <v>10</v>
      </c>
      <c r="N230" s="10">
        <v>5</v>
      </c>
      <c r="O230" s="17">
        <f t="shared" si="173"/>
        <v>2.5250729625000004</v>
      </c>
      <c r="P230" s="17">
        <f t="shared" si="174"/>
        <v>170.8632704625</v>
      </c>
      <c r="Q230" s="10">
        <f t="shared" si="190"/>
        <v>60</v>
      </c>
      <c r="R230" s="23"/>
    </row>
    <row r="231" spans="1:18" x14ac:dyDescent="0.25">
      <c r="A231" s="22"/>
      <c r="B231" s="5"/>
      <c r="C231" s="10">
        <v>21</v>
      </c>
      <c r="D231" s="10" t="s">
        <v>41</v>
      </c>
      <c r="E231" s="15"/>
      <c r="F231" s="15"/>
      <c r="G231" s="12" t="str">
        <f t="shared" si="175"/>
        <v>-</v>
      </c>
      <c r="H231" s="17">
        <v>11.25</v>
      </c>
      <c r="I231" s="10">
        <v>1</v>
      </c>
      <c r="J231" s="16" t="str">
        <f t="shared" si="186"/>
        <v>0,2151</v>
      </c>
      <c r="K231" s="10">
        <f t="shared" si="171"/>
        <v>55</v>
      </c>
      <c r="L231" s="17">
        <f t="shared" si="172"/>
        <v>133.09312500000001</v>
      </c>
      <c r="M231" s="10">
        <v>10</v>
      </c>
      <c r="N231" s="10">
        <v>5</v>
      </c>
      <c r="O231" s="17">
        <f t="shared" si="173"/>
        <v>1.9963968750000003</v>
      </c>
      <c r="P231" s="17">
        <f t="shared" si="174"/>
        <v>135.089521875</v>
      </c>
      <c r="Q231" s="10"/>
      <c r="R231" s="23"/>
    </row>
    <row r="232" spans="1:18" x14ac:dyDescent="0.25">
      <c r="A232" s="22"/>
      <c r="B232" s="5" t="s">
        <v>26</v>
      </c>
      <c r="C232" s="10">
        <v>21</v>
      </c>
      <c r="D232" s="10" t="s">
        <v>22</v>
      </c>
      <c r="E232" s="15"/>
      <c r="F232" s="15">
        <v>3.6549999999999998</v>
      </c>
      <c r="G232" s="12" t="str">
        <f t="shared" si="175"/>
        <v>2,5</v>
      </c>
      <c r="H232" s="17">
        <f>F232*G232</f>
        <v>9.1374999999999993</v>
      </c>
      <c r="I232" s="10">
        <v>1</v>
      </c>
      <c r="J232" s="16" t="str">
        <f t="shared" si="186"/>
        <v>0,2826</v>
      </c>
      <c r="K232" s="10">
        <f t="shared" si="171"/>
        <v>55</v>
      </c>
      <c r="L232" s="17">
        <f t="shared" si="172"/>
        <v>142.02416249999999</v>
      </c>
      <c r="M232" s="10">
        <v>10</v>
      </c>
      <c r="N232" s="10">
        <v>5</v>
      </c>
      <c r="O232" s="17">
        <f t="shared" si="173"/>
        <v>2.1303624374999997</v>
      </c>
      <c r="P232" s="17">
        <f t="shared" si="174"/>
        <v>144.15452493749999</v>
      </c>
      <c r="Q232" s="10"/>
      <c r="R232" s="23"/>
    </row>
    <row r="233" spans="1:18" x14ac:dyDescent="0.25">
      <c r="A233" s="22"/>
      <c r="B233" s="5"/>
      <c r="C233" s="10">
        <v>21</v>
      </c>
      <c r="D233" s="10" t="s">
        <v>24</v>
      </c>
      <c r="E233" s="15"/>
      <c r="F233" s="15">
        <v>1.81</v>
      </c>
      <c r="G233" s="12" t="str">
        <f t="shared" si="175"/>
        <v>1,5</v>
      </c>
      <c r="H233" s="17">
        <f>F233*G233</f>
        <v>2.7149999999999999</v>
      </c>
      <c r="I233" s="10">
        <v>1</v>
      </c>
      <c r="J233" s="16" t="str">
        <f t="shared" si="186"/>
        <v>1,3513</v>
      </c>
      <c r="K233" s="10">
        <f t="shared" si="171"/>
        <v>55</v>
      </c>
      <c r="L233" s="17">
        <f t="shared" si="172"/>
        <v>201.7828725</v>
      </c>
      <c r="M233" s="10">
        <v>10</v>
      </c>
      <c r="N233" s="10">
        <v>5</v>
      </c>
      <c r="O233" s="17">
        <f t="shared" si="173"/>
        <v>3.0267430874999999</v>
      </c>
      <c r="P233" s="17">
        <f t="shared" si="174"/>
        <v>204.80961558749999</v>
      </c>
      <c r="Q233" s="10">
        <v>60</v>
      </c>
      <c r="R233" s="23"/>
    </row>
    <row r="234" spans="1:18" x14ac:dyDescent="0.25">
      <c r="A234" s="22"/>
      <c r="B234" s="5"/>
      <c r="C234" s="10">
        <v>21</v>
      </c>
      <c r="D234" s="10" t="s">
        <v>41</v>
      </c>
      <c r="E234" s="15"/>
      <c r="F234" s="15"/>
      <c r="G234" s="12" t="str">
        <f t="shared" si="175"/>
        <v>-</v>
      </c>
      <c r="H234" s="17">
        <v>19.03</v>
      </c>
      <c r="I234" s="10">
        <v>1</v>
      </c>
      <c r="J234" s="16" t="str">
        <f t="shared" si="186"/>
        <v>0,2151</v>
      </c>
      <c r="K234" s="10">
        <f t="shared" si="171"/>
        <v>55</v>
      </c>
      <c r="L234" s="17">
        <f t="shared" si="172"/>
        <v>225.13441500000002</v>
      </c>
      <c r="M234" s="10">
        <v>10</v>
      </c>
      <c r="N234" s="10">
        <v>5</v>
      </c>
      <c r="O234" s="17">
        <f t="shared" si="173"/>
        <v>3.3770162250000002</v>
      </c>
      <c r="P234" s="17">
        <f t="shared" si="174"/>
        <v>228.51143122500002</v>
      </c>
      <c r="Q234" s="10"/>
      <c r="R234" s="23"/>
    </row>
    <row r="235" spans="1:18" x14ac:dyDescent="0.25">
      <c r="A235" s="22" t="s">
        <v>56</v>
      </c>
      <c r="B235" s="5" t="s">
        <v>19</v>
      </c>
      <c r="C235" s="10">
        <v>21</v>
      </c>
      <c r="D235" s="10" t="s">
        <v>22</v>
      </c>
      <c r="E235" s="15"/>
      <c r="F235" s="15">
        <v>2.3250000000000002</v>
      </c>
      <c r="G235" s="12">
        <v>2.5</v>
      </c>
      <c r="H235" s="17">
        <f t="shared" ref="H235:H236" si="191">F235*G235</f>
        <v>5.8125</v>
      </c>
      <c r="I235" s="10">
        <v>1</v>
      </c>
      <c r="J235" s="16" t="str">
        <f t="shared" si="186"/>
        <v>0,2826</v>
      </c>
      <c r="K235" s="10">
        <f>C235+34</f>
        <v>55</v>
      </c>
      <c r="L235" s="17">
        <f>H235*I235*J235*K235</f>
        <v>90.343687500000001</v>
      </c>
      <c r="M235" s="10">
        <v>10</v>
      </c>
      <c r="N235" s="10">
        <v>5</v>
      </c>
      <c r="O235" s="17">
        <f>(L235/100)+(L235/200)</f>
        <v>1.3551553125</v>
      </c>
      <c r="P235" s="17">
        <f>L235+O235</f>
        <v>91.698842812500004</v>
      </c>
      <c r="Q235" s="10" t="str">
        <f>IF(D235="НС","-",60)</f>
        <v>-</v>
      </c>
      <c r="R235" s="23">
        <f>SUM(P235:P246)+Q236+Q239+Q242+Q245</f>
        <v>1941.0166952625</v>
      </c>
    </row>
    <row r="236" spans="1:18" x14ac:dyDescent="0.25">
      <c r="A236" s="22"/>
      <c r="B236" s="5"/>
      <c r="C236" s="10">
        <v>21</v>
      </c>
      <c r="D236" s="10" t="s">
        <v>24</v>
      </c>
      <c r="E236" s="15"/>
      <c r="F236" s="15">
        <v>1.51</v>
      </c>
      <c r="G236" s="12" t="str">
        <f>IF(D236="НС","2,5",IF(D236="ОК","1,5","-"))</f>
        <v>1,5</v>
      </c>
      <c r="H236" s="17">
        <f t="shared" si="191"/>
        <v>2.2650000000000001</v>
      </c>
      <c r="I236" s="10">
        <v>1</v>
      </c>
      <c r="J236" s="16" t="str">
        <f t="shared" si="186"/>
        <v>1,3513</v>
      </c>
      <c r="K236" s="10">
        <f t="shared" ref="K236:K272" si="192">C236+34</f>
        <v>55</v>
      </c>
      <c r="L236" s="17">
        <f t="shared" ref="L236:L272" si="193">H236*I236*J236*K236</f>
        <v>168.33819750000001</v>
      </c>
      <c r="M236" s="10">
        <v>10</v>
      </c>
      <c r="N236" s="10">
        <v>5</v>
      </c>
      <c r="O236" s="17">
        <f t="shared" ref="O236:O272" si="194">(L236/100)+(L236/200)</f>
        <v>2.5250729625000004</v>
      </c>
      <c r="P236" s="17">
        <f t="shared" ref="P236:P272" si="195">L236+O236</f>
        <v>170.8632704625</v>
      </c>
      <c r="Q236" s="10">
        <v>60</v>
      </c>
      <c r="R236" s="23"/>
    </row>
    <row r="237" spans="1:18" x14ac:dyDescent="0.25">
      <c r="A237" s="22"/>
      <c r="B237" s="5"/>
      <c r="C237" s="10">
        <v>21</v>
      </c>
      <c r="D237" s="10" t="s">
        <v>41</v>
      </c>
      <c r="E237" s="15"/>
      <c r="F237" s="15"/>
      <c r="G237" s="12" t="str">
        <f t="shared" ref="G237:G272" si="196">IF(D237="НС","2,5",IF(D237="ОК","1,5","-"))</f>
        <v>-</v>
      </c>
      <c r="H237" s="17">
        <v>9.51</v>
      </c>
      <c r="I237" s="10">
        <v>1</v>
      </c>
      <c r="J237" s="16" t="str">
        <f t="shared" si="186"/>
        <v>0,2151</v>
      </c>
      <c r="K237" s="10">
        <f t="shared" si="192"/>
        <v>55</v>
      </c>
      <c r="L237" s="17">
        <f t="shared" si="193"/>
        <v>112.508055</v>
      </c>
      <c r="M237" s="10">
        <v>10</v>
      </c>
      <c r="N237" s="10">
        <v>5</v>
      </c>
      <c r="O237" s="17">
        <f t="shared" si="194"/>
        <v>1.6876208250000002</v>
      </c>
      <c r="P237" s="17">
        <f t="shared" si="195"/>
        <v>114.195675825</v>
      </c>
      <c r="Q237" s="10" t="s">
        <v>42</v>
      </c>
      <c r="R237" s="23"/>
    </row>
    <row r="238" spans="1:18" x14ac:dyDescent="0.25">
      <c r="A238" s="22"/>
      <c r="B238" s="5" t="s">
        <v>20</v>
      </c>
      <c r="C238" s="10">
        <v>21</v>
      </c>
      <c r="D238" s="10" t="s">
        <v>22</v>
      </c>
      <c r="E238" s="15"/>
      <c r="F238" s="15">
        <v>2.46</v>
      </c>
      <c r="G238" s="12" t="str">
        <f t="shared" si="196"/>
        <v>2,5</v>
      </c>
      <c r="H238" s="17">
        <f>F238*G238</f>
        <v>6.15</v>
      </c>
      <c r="I238" s="10">
        <v>1</v>
      </c>
      <c r="J238" s="16" t="str">
        <f t="shared" si="186"/>
        <v>0,2826</v>
      </c>
      <c r="K238" s="10">
        <f t="shared" si="192"/>
        <v>55</v>
      </c>
      <c r="L238" s="17">
        <f t="shared" si="193"/>
        <v>95.589450000000014</v>
      </c>
      <c r="M238" s="10">
        <v>10</v>
      </c>
      <c r="N238" s="10">
        <v>5</v>
      </c>
      <c r="O238" s="17">
        <f t="shared" si="194"/>
        <v>1.43384175</v>
      </c>
      <c r="P238" s="17">
        <f t="shared" si="195"/>
        <v>97.023291750000013</v>
      </c>
      <c r="Q238" s="10" t="str">
        <f t="shared" ref="Q238:Q239" si="197">IF(D238="НС","-",60)</f>
        <v>-</v>
      </c>
      <c r="R238" s="23"/>
    </row>
    <row r="239" spans="1:18" x14ac:dyDescent="0.25">
      <c r="A239" s="22"/>
      <c r="B239" s="5"/>
      <c r="C239" s="10">
        <v>21</v>
      </c>
      <c r="D239" s="10" t="s">
        <v>24</v>
      </c>
      <c r="E239" s="15"/>
      <c r="F239" s="15">
        <v>1.51</v>
      </c>
      <c r="G239" s="12" t="str">
        <f t="shared" si="196"/>
        <v>1,5</v>
      </c>
      <c r="H239" s="17">
        <f>F239*G239</f>
        <v>2.2650000000000001</v>
      </c>
      <c r="I239" s="10">
        <v>1</v>
      </c>
      <c r="J239" s="16" t="str">
        <f t="shared" si="186"/>
        <v>1,3513</v>
      </c>
      <c r="K239" s="10">
        <f t="shared" si="192"/>
        <v>55</v>
      </c>
      <c r="L239" s="17">
        <f t="shared" si="193"/>
        <v>168.33819750000001</v>
      </c>
      <c r="M239" s="10">
        <v>10</v>
      </c>
      <c r="N239" s="10">
        <v>5</v>
      </c>
      <c r="O239" s="17">
        <f t="shared" si="194"/>
        <v>2.5250729625000004</v>
      </c>
      <c r="P239" s="17">
        <f t="shared" si="195"/>
        <v>170.8632704625</v>
      </c>
      <c r="Q239" s="10">
        <f t="shared" si="197"/>
        <v>60</v>
      </c>
      <c r="R239" s="23"/>
    </row>
    <row r="240" spans="1:18" x14ac:dyDescent="0.25">
      <c r="A240" s="22"/>
      <c r="B240" s="5"/>
      <c r="C240" s="10">
        <v>21</v>
      </c>
      <c r="D240" s="10" t="s">
        <v>41</v>
      </c>
      <c r="E240" s="15"/>
      <c r="F240" s="15"/>
      <c r="G240" s="12" t="str">
        <f t="shared" si="196"/>
        <v>-</v>
      </c>
      <c r="H240" s="17">
        <v>10.15</v>
      </c>
      <c r="I240" s="10">
        <v>1</v>
      </c>
      <c r="J240" s="16" t="str">
        <f t="shared" si="186"/>
        <v>0,2151</v>
      </c>
      <c r="K240" s="10">
        <f t="shared" si="192"/>
        <v>55</v>
      </c>
      <c r="L240" s="17">
        <f t="shared" si="193"/>
        <v>120.07957500000001</v>
      </c>
      <c r="M240" s="10">
        <v>10</v>
      </c>
      <c r="N240" s="10">
        <v>5</v>
      </c>
      <c r="O240" s="17">
        <f t="shared" si="194"/>
        <v>1.8011936250000002</v>
      </c>
      <c r="P240" s="17">
        <f t="shared" si="195"/>
        <v>121.880768625</v>
      </c>
      <c r="Q240" s="10"/>
      <c r="R240" s="23"/>
    </row>
    <row r="241" spans="1:18" x14ac:dyDescent="0.25">
      <c r="A241" s="22"/>
      <c r="B241" s="5" t="s">
        <v>20</v>
      </c>
      <c r="C241" s="10">
        <v>21</v>
      </c>
      <c r="D241" s="10" t="s">
        <v>22</v>
      </c>
      <c r="E241" s="15"/>
      <c r="F241" s="15">
        <v>2.46</v>
      </c>
      <c r="G241" s="12" t="str">
        <f t="shared" si="196"/>
        <v>2,5</v>
      </c>
      <c r="H241" s="17">
        <f>F241*G241</f>
        <v>6.15</v>
      </c>
      <c r="I241" s="10">
        <v>1</v>
      </c>
      <c r="J241" s="16" t="str">
        <f t="shared" si="186"/>
        <v>0,2826</v>
      </c>
      <c r="K241" s="10">
        <f t="shared" si="192"/>
        <v>55</v>
      </c>
      <c r="L241" s="17">
        <f t="shared" si="193"/>
        <v>95.589450000000014</v>
      </c>
      <c r="M241" s="10">
        <v>10</v>
      </c>
      <c r="N241" s="10">
        <v>5</v>
      </c>
      <c r="O241" s="17">
        <f t="shared" si="194"/>
        <v>1.43384175</v>
      </c>
      <c r="P241" s="17">
        <f t="shared" si="195"/>
        <v>97.023291750000013</v>
      </c>
      <c r="Q241" s="10"/>
      <c r="R241" s="23"/>
    </row>
    <row r="242" spans="1:18" x14ac:dyDescent="0.25">
      <c r="A242" s="22"/>
      <c r="B242" s="5"/>
      <c r="C242" s="10">
        <v>21</v>
      </c>
      <c r="D242" s="10" t="s">
        <v>24</v>
      </c>
      <c r="E242" s="15"/>
      <c r="F242" s="15">
        <v>1.51</v>
      </c>
      <c r="G242" s="12" t="str">
        <f t="shared" si="196"/>
        <v>1,5</v>
      </c>
      <c r="H242" s="17">
        <f t="shared" ref="H242" si="198">F242*G242</f>
        <v>2.2650000000000001</v>
      </c>
      <c r="I242" s="10">
        <v>1</v>
      </c>
      <c r="J242" s="16" t="str">
        <f t="shared" si="186"/>
        <v>1,3513</v>
      </c>
      <c r="K242" s="10">
        <f t="shared" si="192"/>
        <v>55</v>
      </c>
      <c r="L242" s="17">
        <f t="shared" si="193"/>
        <v>168.33819750000001</v>
      </c>
      <c r="M242" s="10">
        <v>10</v>
      </c>
      <c r="N242" s="10">
        <v>5</v>
      </c>
      <c r="O242" s="17">
        <f t="shared" si="194"/>
        <v>2.5250729625000004</v>
      </c>
      <c r="P242" s="17">
        <f t="shared" si="195"/>
        <v>170.8632704625</v>
      </c>
      <c r="Q242" s="10">
        <f t="shared" ref="Q242" si="199">IF(D242="НС","-",60)</f>
        <v>60</v>
      </c>
      <c r="R242" s="23"/>
    </row>
    <row r="243" spans="1:18" x14ac:dyDescent="0.25">
      <c r="A243" s="22"/>
      <c r="B243" s="5"/>
      <c r="C243" s="10">
        <v>21</v>
      </c>
      <c r="D243" s="10" t="s">
        <v>41</v>
      </c>
      <c r="E243" s="15"/>
      <c r="F243" s="15"/>
      <c r="G243" s="12" t="str">
        <f t="shared" si="196"/>
        <v>-</v>
      </c>
      <c r="H243" s="17">
        <v>10.15</v>
      </c>
      <c r="I243" s="10">
        <v>1</v>
      </c>
      <c r="J243" s="16" t="str">
        <f t="shared" si="186"/>
        <v>0,2151</v>
      </c>
      <c r="K243" s="10">
        <f t="shared" si="192"/>
        <v>55</v>
      </c>
      <c r="L243" s="17">
        <f t="shared" si="193"/>
        <v>120.07957500000001</v>
      </c>
      <c r="M243" s="10">
        <v>10</v>
      </c>
      <c r="N243" s="10">
        <v>5</v>
      </c>
      <c r="O243" s="17">
        <f t="shared" si="194"/>
        <v>1.8011936250000002</v>
      </c>
      <c r="P243" s="17">
        <f t="shared" si="195"/>
        <v>121.880768625</v>
      </c>
      <c r="Q243" s="10"/>
      <c r="R243" s="23"/>
    </row>
    <row r="244" spans="1:18" x14ac:dyDescent="0.25">
      <c r="A244" s="22"/>
      <c r="B244" s="5" t="s">
        <v>26</v>
      </c>
      <c r="C244" s="10">
        <v>21</v>
      </c>
      <c r="D244" s="10" t="s">
        <v>22</v>
      </c>
      <c r="E244" s="15"/>
      <c r="F244" s="15">
        <v>3.33</v>
      </c>
      <c r="G244" s="12" t="str">
        <f t="shared" si="196"/>
        <v>2,5</v>
      </c>
      <c r="H244" s="17">
        <f>F244*G244</f>
        <v>8.3249999999999993</v>
      </c>
      <c r="I244" s="10">
        <v>1</v>
      </c>
      <c r="J244" s="16" t="str">
        <f t="shared" si="186"/>
        <v>0,2826</v>
      </c>
      <c r="K244" s="10">
        <f t="shared" si="192"/>
        <v>55</v>
      </c>
      <c r="L244" s="17">
        <f t="shared" si="193"/>
        <v>129.395475</v>
      </c>
      <c r="M244" s="10">
        <v>10</v>
      </c>
      <c r="N244" s="10">
        <v>5</v>
      </c>
      <c r="O244" s="17">
        <f t="shared" si="194"/>
        <v>1.9409321250000002</v>
      </c>
      <c r="P244" s="17">
        <f t="shared" si="195"/>
        <v>131.33640712499999</v>
      </c>
      <c r="Q244" s="10"/>
      <c r="R244" s="23"/>
    </row>
    <row r="245" spans="1:18" x14ac:dyDescent="0.25">
      <c r="A245" s="22"/>
      <c r="B245" s="5"/>
      <c r="C245" s="10">
        <v>21</v>
      </c>
      <c r="D245" s="10" t="s">
        <v>24</v>
      </c>
      <c r="E245" s="15"/>
      <c r="F245" s="15">
        <v>1.81</v>
      </c>
      <c r="G245" s="12" t="str">
        <f t="shared" si="196"/>
        <v>1,5</v>
      </c>
      <c r="H245" s="17">
        <f t="shared" ref="H245" si="200">F245*G245</f>
        <v>2.7149999999999999</v>
      </c>
      <c r="I245" s="10">
        <v>1</v>
      </c>
      <c r="J245" s="16" t="str">
        <f t="shared" si="186"/>
        <v>1,3513</v>
      </c>
      <c r="K245" s="10">
        <f t="shared" si="192"/>
        <v>55</v>
      </c>
      <c r="L245" s="17">
        <f t="shared" si="193"/>
        <v>201.7828725</v>
      </c>
      <c r="M245" s="10">
        <v>10</v>
      </c>
      <c r="N245" s="10">
        <v>5</v>
      </c>
      <c r="O245" s="17">
        <f t="shared" si="194"/>
        <v>3.0267430874999999</v>
      </c>
      <c r="P245" s="17">
        <f t="shared" si="195"/>
        <v>204.80961558749999</v>
      </c>
      <c r="Q245" s="10">
        <f t="shared" ref="Q245" si="201">IF(D245="НС","-",60)</f>
        <v>60</v>
      </c>
      <c r="R245" s="23"/>
    </row>
    <row r="246" spans="1:18" x14ac:dyDescent="0.25">
      <c r="A246" s="22"/>
      <c r="B246" s="5"/>
      <c r="C246" s="10">
        <v>21</v>
      </c>
      <c r="D246" s="10" t="s">
        <v>41</v>
      </c>
      <c r="E246" s="15"/>
      <c r="F246" s="15"/>
      <c r="G246" s="12" t="str">
        <f t="shared" si="196"/>
        <v>-</v>
      </c>
      <c r="H246" s="17">
        <v>17.37</v>
      </c>
      <c r="I246" s="10">
        <v>1</v>
      </c>
      <c r="J246" s="16" t="str">
        <f t="shared" si="186"/>
        <v>0,2151</v>
      </c>
      <c r="K246" s="10">
        <f t="shared" si="192"/>
        <v>55</v>
      </c>
      <c r="L246" s="17">
        <f t="shared" si="193"/>
        <v>205.49578500000001</v>
      </c>
      <c r="M246" s="10">
        <v>10</v>
      </c>
      <c r="N246" s="10">
        <v>5</v>
      </c>
      <c r="O246" s="17">
        <f t="shared" si="194"/>
        <v>3.0824367750000001</v>
      </c>
      <c r="P246" s="17">
        <f t="shared" si="195"/>
        <v>208.578221775</v>
      </c>
      <c r="Q246" s="10"/>
      <c r="R246" s="23"/>
    </row>
    <row r="247" spans="1:18" x14ac:dyDescent="0.25">
      <c r="A247" s="22" t="s">
        <v>57</v>
      </c>
      <c r="B247" s="5" t="s">
        <v>20</v>
      </c>
      <c r="C247" s="10">
        <v>21</v>
      </c>
      <c r="D247" s="10" t="s">
        <v>22</v>
      </c>
      <c r="E247" s="15"/>
      <c r="F247" s="15">
        <v>3.2250000000000001</v>
      </c>
      <c r="G247" s="12" t="str">
        <f t="shared" si="196"/>
        <v>2,5</v>
      </c>
      <c r="H247" s="17">
        <f>F247*G247</f>
        <v>8.0625</v>
      </c>
      <c r="I247" s="10">
        <v>1</v>
      </c>
      <c r="J247" s="16" t="str">
        <f t="shared" si="186"/>
        <v>0,2826</v>
      </c>
      <c r="K247" s="10">
        <f t="shared" si="192"/>
        <v>55</v>
      </c>
      <c r="L247" s="17">
        <f t="shared" si="193"/>
        <v>125.31543750000002</v>
      </c>
      <c r="M247" s="10">
        <v>10</v>
      </c>
      <c r="N247" s="10">
        <v>5</v>
      </c>
      <c r="O247" s="17">
        <f t="shared" si="194"/>
        <v>1.8797315625000004</v>
      </c>
      <c r="P247" s="17">
        <f t="shared" si="195"/>
        <v>127.19516906250001</v>
      </c>
      <c r="Q247" s="10"/>
      <c r="R247" s="23">
        <f>SUM(P247:P252)+Q248+Q251</f>
        <v>1044.0268162125001</v>
      </c>
    </row>
    <row r="248" spans="1:18" x14ac:dyDescent="0.25">
      <c r="A248" s="22"/>
      <c r="B248" s="5"/>
      <c r="C248" s="10">
        <v>21</v>
      </c>
      <c r="D248" s="10" t="s">
        <v>24</v>
      </c>
      <c r="E248" s="15"/>
      <c r="F248" s="15">
        <v>1.81</v>
      </c>
      <c r="G248" s="12" t="str">
        <f t="shared" si="196"/>
        <v>1,5</v>
      </c>
      <c r="H248" s="17">
        <f>F248*G248</f>
        <v>2.7149999999999999</v>
      </c>
      <c r="I248" s="10">
        <v>1</v>
      </c>
      <c r="J248" s="16" t="str">
        <f t="shared" si="186"/>
        <v>1,3513</v>
      </c>
      <c r="K248" s="10">
        <f t="shared" si="192"/>
        <v>55</v>
      </c>
      <c r="L248" s="17">
        <f t="shared" si="193"/>
        <v>201.7828725</v>
      </c>
      <c r="M248" s="10">
        <v>10</v>
      </c>
      <c r="N248" s="10">
        <v>5</v>
      </c>
      <c r="O248" s="17">
        <f t="shared" si="194"/>
        <v>3.0267430874999999</v>
      </c>
      <c r="P248" s="17">
        <f t="shared" si="195"/>
        <v>204.80961558749999</v>
      </c>
      <c r="Q248" s="10">
        <f t="shared" ref="Q248" si="202">IF(D248="НС","-",60)</f>
        <v>60</v>
      </c>
      <c r="R248" s="23"/>
    </row>
    <row r="249" spans="1:18" x14ac:dyDescent="0.25">
      <c r="A249" s="22"/>
      <c r="B249" s="5"/>
      <c r="C249" s="10">
        <v>21</v>
      </c>
      <c r="D249" s="10" t="s">
        <v>41</v>
      </c>
      <c r="E249" s="15"/>
      <c r="F249" s="15"/>
      <c r="G249" s="12" t="str">
        <f t="shared" si="196"/>
        <v>-</v>
      </c>
      <c r="H249" s="17">
        <v>16.3</v>
      </c>
      <c r="I249" s="10">
        <v>1</v>
      </c>
      <c r="J249" s="16" t="str">
        <f t="shared" si="186"/>
        <v>0,2151</v>
      </c>
      <c r="K249" s="10">
        <f t="shared" si="192"/>
        <v>55</v>
      </c>
      <c r="L249" s="17">
        <f t="shared" si="193"/>
        <v>192.83715000000001</v>
      </c>
      <c r="M249" s="10">
        <v>10</v>
      </c>
      <c r="N249" s="10">
        <v>5</v>
      </c>
      <c r="O249" s="17">
        <f t="shared" si="194"/>
        <v>2.8925572500000003</v>
      </c>
      <c r="P249" s="17">
        <f t="shared" si="195"/>
        <v>195.72970725000002</v>
      </c>
      <c r="Q249" s="10"/>
      <c r="R249" s="23"/>
    </row>
    <row r="250" spans="1:18" x14ac:dyDescent="0.25">
      <c r="A250" s="22"/>
      <c r="B250" s="5" t="s">
        <v>19</v>
      </c>
      <c r="C250" s="10">
        <v>21</v>
      </c>
      <c r="D250" s="10" t="s">
        <v>22</v>
      </c>
      <c r="E250" s="15"/>
      <c r="F250" s="15">
        <v>3.21</v>
      </c>
      <c r="G250" s="12" t="str">
        <f t="shared" si="196"/>
        <v>2,5</v>
      </c>
      <c r="H250" s="17">
        <f>F250*G250</f>
        <v>8.0250000000000004</v>
      </c>
      <c r="I250" s="10">
        <v>1</v>
      </c>
      <c r="J250" s="16" t="str">
        <f t="shared" si="186"/>
        <v>0,2826</v>
      </c>
      <c r="K250" s="10">
        <f t="shared" si="192"/>
        <v>55</v>
      </c>
      <c r="L250" s="17">
        <f t="shared" si="193"/>
        <v>124.73257500000003</v>
      </c>
      <c r="M250" s="10">
        <v>10</v>
      </c>
      <c r="N250" s="10">
        <v>5</v>
      </c>
      <c r="O250" s="17">
        <f t="shared" si="194"/>
        <v>1.8709886250000005</v>
      </c>
      <c r="P250" s="17">
        <f t="shared" si="195"/>
        <v>126.60356362500002</v>
      </c>
      <c r="Q250" s="10" t="str">
        <f t="shared" ref="Q250:Q251" si="203">IF(D250="НС","-",60)</f>
        <v>-</v>
      </c>
      <c r="R250" s="23"/>
    </row>
    <row r="251" spans="1:18" x14ac:dyDescent="0.25">
      <c r="A251" s="22"/>
      <c r="B251" s="5"/>
      <c r="C251" s="10">
        <v>21</v>
      </c>
      <c r="D251" s="10" t="s">
        <v>24</v>
      </c>
      <c r="E251" s="15"/>
      <c r="F251" s="15">
        <v>1.51</v>
      </c>
      <c r="G251" s="12" t="str">
        <f t="shared" si="196"/>
        <v>1,5</v>
      </c>
      <c r="H251" s="17">
        <f>F251*G251</f>
        <v>2.2650000000000001</v>
      </c>
      <c r="I251" s="10">
        <v>1</v>
      </c>
      <c r="J251" s="16" t="str">
        <f t="shared" si="186"/>
        <v>1,3513</v>
      </c>
      <c r="K251" s="10">
        <f t="shared" si="192"/>
        <v>55</v>
      </c>
      <c r="L251" s="17">
        <f t="shared" si="193"/>
        <v>168.33819750000001</v>
      </c>
      <c r="M251" s="10">
        <v>10</v>
      </c>
      <c r="N251" s="10">
        <v>5</v>
      </c>
      <c r="O251" s="17">
        <f t="shared" si="194"/>
        <v>2.5250729625000004</v>
      </c>
      <c r="P251" s="17">
        <f t="shared" si="195"/>
        <v>170.8632704625</v>
      </c>
      <c r="Q251" s="10">
        <f t="shared" si="203"/>
        <v>60</v>
      </c>
      <c r="R251" s="23"/>
    </row>
    <row r="252" spans="1:18" x14ac:dyDescent="0.25">
      <c r="A252" s="22"/>
      <c r="B252" s="5"/>
      <c r="C252" s="10">
        <v>21</v>
      </c>
      <c r="D252" s="10" t="s">
        <v>41</v>
      </c>
      <c r="E252" s="15"/>
      <c r="F252" s="15"/>
      <c r="G252" s="12" t="str">
        <f t="shared" si="196"/>
        <v>-</v>
      </c>
      <c r="H252" s="17">
        <v>8.23</v>
      </c>
      <c r="I252" s="10">
        <v>1</v>
      </c>
      <c r="J252" s="16" t="str">
        <f t="shared" si="186"/>
        <v>0,2151</v>
      </c>
      <c r="K252" s="10">
        <f t="shared" si="192"/>
        <v>55</v>
      </c>
      <c r="L252" s="17">
        <f t="shared" si="193"/>
        <v>97.365015000000014</v>
      </c>
      <c r="M252" s="10">
        <v>10</v>
      </c>
      <c r="N252" s="10">
        <v>5</v>
      </c>
      <c r="O252" s="17">
        <f t="shared" si="194"/>
        <v>1.4604752250000002</v>
      </c>
      <c r="P252" s="17">
        <f t="shared" si="195"/>
        <v>98.82549022500001</v>
      </c>
      <c r="Q252" s="10"/>
      <c r="R252" s="23"/>
    </row>
    <row r="253" spans="1:18" x14ac:dyDescent="0.25">
      <c r="A253" s="22" t="s">
        <v>58</v>
      </c>
      <c r="B253" s="5" t="s">
        <v>19</v>
      </c>
      <c r="C253" s="10">
        <v>21</v>
      </c>
      <c r="D253" s="10" t="s">
        <v>22</v>
      </c>
      <c r="E253" s="15"/>
      <c r="F253" s="15">
        <v>2.9</v>
      </c>
      <c r="G253" s="12" t="str">
        <f t="shared" si="196"/>
        <v>2,5</v>
      </c>
      <c r="H253" s="17">
        <f>F253*G253</f>
        <v>7.25</v>
      </c>
      <c r="I253" s="10">
        <v>1</v>
      </c>
      <c r="J253" s="16" t="str">
        <f t="shared" si="186"/>
        <v>0,2826</v>
      </c>
      <c r="K253" s="10">
        <f t="shared" si="192"/>
        <v>55</v>
      </c>
      <c r="L253" s="17">
        <f t="shared" si="193"/>
        <v>112.68675000000002</v>
      </c>
      <c r="M253" s="10">
        <v>10</v>
      </c>
      <c r="N253" s="10">
        <v>5</v>
      </c>
      <c r="O253" s="17">
        <f t="shared" si="194"/>
        <v>1.6903012500000001</v>
      </c>
      <c r="P253" s="17">
        <f t="shared" si="195"/>
        <v>114.37705125000002</v>
      </c>
      <c r="Q253" s="10"/>
      <c r="R253" s="23">
        <f>SUM(P253:P262)+Q254+Q258+Q261</f>
        <v>1694.3825552625001</v>
      </c>
    </row>
    <row r="254" spans="1:18" x14ac:dyDescent="0.25">
      <c r="A254" s="22"/>
      <c r="B254" s="5"/>
      <c r="C254" s="10">
        <v>21</v>
      </c>
      <c r="D254" s="10" t="s">
        <v>24</v>
      </c>
      <c r="E254" s="15"/>
      <c r="F254" s="15">
        <v>1.51</v>
      </c>
      <c r="G254" s="12" t="str">
        <f t="shared" si="196"/>
        <v>1,5</v>
      </c>
      <c r="H254" s="17">
        <f>F254*G254</f>
        <v>2.2650000000000001</v>
      </c>
      <c r="I254" s="10">
        <v>1</v>
      </c>
      <c r="J254" s="16" t="str">
        <f t="shared" si="186"/>
        <v>1,3513</v>
      </c>
      <c r="K254" s="10">
        <f t="shared" si="192"/>
        <v>55</v>
      </c>
      <c r="L254" s="17">
        <f t="shared" si="193"/>
        <v>168.33819750000001</v>
      </c>
      <c r="M254" s="10">
        <v>10</v>
      </c>
      <c r="N254" s="10">
        <v>5</v>
      </c>
      <c r="O254" s="17">
        <f t="shared" si="194"/>
        <v>2.5250729625000004</v>
      </c>
      <c r="P254" s="17">
        <f t="shared" si="195"/>
        <v>170.8632704625</v>
      </c>
      <c r="Q254" s="10">
        <f t="shared" ref="Q254" si="204">IF(D254="НС","-",60)</f>
        <v>60</v>
      </c>
      <c r="R254" s="23"/>
    </row>
    <row r="255" spans="1:18" x14ac:dyDescent="0.25">
      <c r="A255" s="22"/>
      <c r="B255" s="5"/>
      <c r="C255" s="10">
        <v>21</v>
      </c>
      <c r="D255" s="10" t="s">
        <v>41</v>
      </c>
      <c r="E255" s="15"/>
      <c r="F255" s="15"/>
      <c r="G255" s="12" t="str">
        <f t="shared" si="196"/>
        <v>-</v>
      </c>
      <c r="H255" s="17">
        <v>8.31</v>
      </c>
      <c r="I255" s="10">
        <v>1</v>
      </c>
      <c r="J255" s="16" t="str">
        <f t="shared" si="186"/>
        <v>0,2151</v>
      </c>
      <c r="K255" s="10">
        <f t="shared" si="192"/>
        <v>55</v>
      </c>
      <c r="L255" s="17">
        <f t="shared" si="193"/>
        <v>98.311455000000024</v>
      </c>
      <c r="M255" s="10">
        <v>10</v>
      </c>
      <c r="N255" s="10">
        <v>5</v>
      </c>
      <c r="O255" s="17">
        <f t="shared" si="194"/>
        <v>1.4746718250000004</v>
      </c>
      <c r="P255" s="17">
        <f t="shared" si="195"/>
        <v>99.786126825000025</v>
      </c>
      <c r="Q255" s="10"/>
      <c r="R255" s="23"/>
    </row>
    <row r="256" spans="1:18" x14ac:dyDescent="0.25">
      <c r="A256" s="22"/>
      <c r="B256" s="5" t="s">
        <v>26</v>
      </c>
      <c r="C256" s="10">
        <v>21</v>
      </c>
      <c r="D256" s="10" t="s">
        <v>22</v>
      </c>
      <c r="E256" s="15"/>
      <c r="F256" s="15">
        <v>4.085</v>
      </c>
      <c r="G256" s="12" t="str">
        <f t="shared" si="196"/>
        <v>2,5</v>
      </c>
      <c r="H256" s="17">
        <f>F256*G256</f>
        <v>10.2125</v>
      </c>
      <c r="I256" s="10">
        <v>1</v>
      </c>
      <c r="J256" s="16" t="str">
        <f t="shared" si="186"/>
        <v>0,2826</v>
      </c>
      <c r="K256" s="10">
        <f t="shared" si="192"/>
        <v>55</v>
      </c>
      <c r="L256" s="17">
        <f t="shared" si="193"/>
        <v>158.73288750000003</v>
      </c>
      <c r="M256" s="10">
        <v>10</v>
      </c>
      <c r="N256" s="10">
        <v>5</v>
      </c>
      <c r="O256" s="17">
        <f t="shared" si="194"/>
        <v>2.3809933125000002</v>
      </c>
      <c r="P256" s="17">
        <f t="shared" si="195"/>
        <v>161.11388081250004</v>
      </c>
      <c r="Q256" s="10" t="str">
        <f t="shared" ref="Q256:Q258" si="205">IF(D256="НС","-",60)</f>
        <v>-</v>
      </c>
      <c r="R256" s="23"/>
    </row>
    <row r="257" spans="1:18" x14ac:dyDescent="0.25">
      <c r="A257" s="22"/>
      <c r="B257" s="5"/>
      <c r="C257" s="10">
        <v>21</v>
      </c>
      <c r="D257" s="10" t="s">
        <v>22</v>
      </c>
      <c r="E257" s="15"/>
      <c r="F257" s="15">
        <v>4.085</v>
      </c>
      <c r="G257" s="12" t="str">
        <f t="shared" si="196"/>
        <v>2,5</v>
      </c>
      <c r="H257" s="17">
        <f>F257*G257</f>
        <v>10.2125</v>
      </c>
      <c r="I257" s="10">
        <v>1</v>
      </c>
      <c r="J257" s="16" t="str">
        <f t="shared" si="186"/>
        <v>0,2826</v>
      </c>
      <c r="K257" s="10">
        <f t="shared" si="192"/>
        <v>55</v>
      </c>
      <c r="L257" s="17">
        <f t="shared" si="193"/>
        <v>158.73288750000003</v>
      </c>
      <c r="M257" s="10">
        <v>10</v>
      </c>
      <c r="N257" s="10">
        <v>5</v>
      </c>
      <c r="O257" s="17">
        <f t="shared" si="194"/>
        <v>2.3809933125000002</v>
      </c>
      <c r="P257" s="17">
        <f t="shared" si="195"/>
        <v>161.11388081250004</v>
      </c>
      <c r="Q257" s="10"/>
      <c r="R257" s="23"/>
    </row>
    <row r="258" spans="1:18" x14ac:dyDescent="0.25">
      <c r="A258" s="22"/>
      <c r="B258" s="5"/>
      <c r="C258" s="10">
        <v>21</v>
      </c>
      <c r="D258" s="10" t="s">
        <v>24</v>
      </c>
      <c r="E258" s="15"/>
      <c r="F258" s="15">
        <v>1.81</v>
      </c>
      <c r="G258" s="12" t="str">
        <f t="shared" si="196"/>
        <v>1,5</v>
      </c>
      <c r="H258" s="17">
        <f>F258*G258</f>
        <v>2.7149999999999999</v>
      </c>
      <c r="I258" s="10">
        <v>1</v>
      </c>
      <c r="J258" s="16" t="str">
        <f t="shared" si="186"/>
        <v>1,3513</v>
      </c>
      <c r="K258" s="10">
        <f t="shared" si="192"/>
        <v>55</v>
      </c>
      <c r="L258" s="17">
        <f t="shared" si="193"/>
        <v>201.7828725</v>
      </c>
      <c r="M258" s="10">
        <v>10</v>
      </c>
      <c r="N258" s="10">
        <v>5</v>
      </c>
      <c r="O258" s="17">
        <f t="shared" si="194"/>
        <v>3.0267430874999999</v>
      </c>
      <c r="P258" s="17">
        <f t="shared" si="195"/>
        <v>204.80961558749999</v>
      </c>
      <c r="Q258" s="10">
        <f t="shared" ref="Q258:Q260" si="206">IF(D258="НС","-",60)</f>
        <v>60</v>
      </c>
      <c r="R258" s="23"/>
    </row>
    <row r="259" spans="1:18" x14ac:dyDescent="0.25">
      <c r="A259" s="22"/>
      <c r="B259" s="5"/>
      <c r="C259" s="10">
        <v>21</v>
      </c>
      <c r="D259" s="10" t="s">
        <v>41</v>
      </c>
      <c r="E259" s="15"/>
      <c r="F259" s="15"/>
      <c r="G259" s="12" t="str">
        <f t="shared" si="196"/>
        <v>-</v>
      </c>
      <c r="H259" s="17">
        <v>16.510000000000002</v>
      </c>
      <c r="I259" s="10">
        <v>1</v>
      </c>
      <c r="J259" s="16" t="str">
        <f t="shared" si="186"/>
        <v>0,2151</v>
      </c>
      <c r="K259" s="10">
        <f t="shared" si="192"/>
        <v>55</v>
      </c>
      <c r="L259" s="17">
        <f t="shared" si="193"/>
        <v>195.32155500000002</v>
      </c>
      <c r="M259" s="10">
        <v>10</v>
      </c>
      <c r="N259" s="10">
        <v>5</v>
      </c>
      <c r="O259" s="17">
        <f t="shared" si="194"/>
        <v>2.9298233250000001</v>
      </c>
      <c r="P259" s="17">
        <f t="shared" si="195"/>
        <v>198.25137832500002</v>
      </c>
      <c r="Q259" s="10"/>
      <c r="R259" s="23"/>
    </row>
    <row r="260" spans="1:18" x14ac:dyDescent="0.25">
      <c r="A260" s="22"/>
      <c r="B260" s="5" t="s">
        <v>20</v>
      </c>
      <c r="C260" s="10">
        <v>21</v>
      </c>
      <c r="D260" s="10" t="s">
        <v>22</v>
      </c>
      <c r="E260" s="15"/>
      <c r="F260" s="15">
        <v>2.92</v>
      </c>
      <c r="G260" s="12" t="str">
        <f t="shared" si="196"/>
        <v>2,5</v>
      </c>
      <c r="H260" s="17">
        <f>F260*G260</f>
        <v>7.3</v>
      </c>
      <c r="I260" s="10">
        <v>1</v>
      </c>
      <c r="J260" s="16" t="str">
        <f t="shared" si="186"/>
        <v>0,2826</v>
      </c>
      <c r="K260" s="10">
        <f t="shared" si="192"/>
        <v>55</v>
      </c>
      <c r="L260" s="17">
        <f t="shared" si="193"/>
        <v>113.4639</v>
      </c>
      <c r="M260" s="10">
        <v>10</v>
      </c>
      <c r="N260" s="10">
        <v>5</v>
      </c>
      <c r="O260" s="17">
        <f t="shared" si="194"/>
        <v>1.7019584999999999</v>
      </c>
      <c r="P260" s="17">
        <f t="shared" si="195"/>
        <v>115.1658585</v>
      </c>
      <c r="Q260" s="10"/>
      <c r="R260" s="23"/>
    </row>
    <row r="261" spans="1:18" x14ac:dyDescent="0.25">
      <c r="A261" s="22"/>
      <c r="B261" s="5"/>
      <c r="C261" s="10">
        <v>21</v>
      </c>
      <c r="D261" s="10" t="s">
        <v>24</v>
      </c>
      <c r="E261" s="15"/>
      <c r="F261" s="15">
        <v>1.51</v>
      </c>
      <c r="G261" s="12" t="str">
        <f t="shared" si="196"/>
        <v>1,5</v>
      </c>
      <c r="H261" s="17">
        <f>F261*G261</f>
        <v>2.2650000000000001</v>
      </c>
      <c r="I261" s="10">
        <v>1</v>
      </c>
      <c r="J261" s="16" t="str">
        <f t="shared" si="186"/>
        <v>1,3513</v>
      </c>
      <c r="K261" s="10">
        <f t="shared" si="192"/>
        <v>55</v>
      </c>
      <c r="L261" s="17">
        <f t="shared" si="193"/>
        <v>168.33819750000001</v>
      </c>
      <c r="M261" s="10">
        <v>10</v>
      </c>
      <c r="N261" s="10">
        <v>5</v>
      </c>
      <c r="O261" s="17">
        <f t="shared" si="194"/>
        <v>2.5250729625000004</v>
      </c>
      <c r="P261" s="17">
        <f t="shared" si="195"/>
        <v>170.8632704625</v>
      </c>
      <c r="Q261" s="10">
        <v>60</v>
      </c>
      <c r="R261" s="23"/>
    </row>
    <row r="262" spans="1:18" x14ac:dyDescent="0.25">
      <c r="A262" s="22"/>
      <c r="B262" s="5"/>
      <c r="C262" s="10">
        <v>21</v>
      </c>
      <c r="D262" s="10" t="s">
        <v>41</v>
      </c>
      <c r="E262" s="15"/>
      <c r="F262" s="15"/>
      <c r="G262" s="12" t="str">
        <f t="shared" si="196"/>
        <v>-</v>
      </c>
      <c r="H262" s="17">
        <v>9.83</v>
      </c>
      <c r="I262" s="10">
        <v>1</v>
      </c>
      <c r="J262" s="16" t="str">
        <f t="shared" si="186"/>
        <v>0,2151</v>
      </c>
      <c r="K262" s="10">
        <f t="shared" si="192"/>
        <v>55</v>
      </c>
      <c r="L262" s="17">
        <f t="shared" si="193"/>
        <v>116.293815</v>
      </c>
      <c r="M262" s="10">
        <v>10</v>
      </c>
      <c r="N262" s="10">
        <v>5</v>
      </c>
      <c r="O262" s="17">
        <f t="shared" si="194"/>
        <v>1.744407225</v>
      </c>
      <c r="P262" s="17">
        <f t="shared" si="195"/>
        <v>118.038222225</v>
      </c>
      <c r="Q262" s="10"/>
      <c r="R262" s="23"/>
    </row>
    <row r="263" spans="1:18" x14ac:dyDescent="0.25">
      <c r="A263" s="22" t="s">
        <v>59</v>
      </c>
      <c r="B263" s="5" t="s">
        <v>26</v>
      </c>
      <c r="C263" s="10">
        <v>21</v>
      </c>
      <c r="D263" s="10" t="s">
        <v>22</v>
      </c>
      <c r="E263" s="15"/>
      <c r="F263" s="15">
        <v>5.28</v>
      </c>
      <c r="G263" s="12" t="str">
        <f t="shared" si="196"/>
        <v>2,5</v>
      </c>
      <c r="H263" s="17">
        <f>F263*G263</f>
        <v>13.200000000000001</v>
      </c>
      <c r="I263" s="10">
        <v>1</v>
      </c>
      <c r="J263" s="16" t="str">
        <f t="shared" si="186"/>
        <v>0,2826</v>
      </c>
      <c r="K263" s="10">
        <f t="shared" si="192"/>
        <v>55</v>
      </c>
      <c r="L263" s="17">
        <f t="shared" si="193"/>
        <v>205.16760000000005</v>
      </c>
      <c r="M263" s="10">
        <v>10</v>
      </c>
      <c r="N263" s="10">
        <v>5</v>
      </c>
      <c r="O263" s="17">
        <f t="shared" si="194"/>
        <v>3.0775140000000007</v>
      </c>
      <c r="P263" s="17">
        <f t="shared" si="195"/>
        <v>208.24511400000006</v>
      </c>
      <c r="Q263" s="10"/>
      <c r="R263" s="23">
        <f>SUM(P263:P272)+Q265+Q268+Q271</f>
        <v>1932.8060781000001</v>
      </c>
    </row>
    <row r="264" spans="1:18" x14ac:dyDescent="0.25">
      <c r="A264" s="22"/>
      <c r="B264" s="5"/>
      <c r="C264" s="10">
        <v>21</v>
      </c>
      <c r="D264" s="10" t="s">
        <v>22</v>
      </c>
      <c r="E264" s="15"/>
      <c r="F264" s="15">
        <v>3.7</v>
      </c>
      <c r="G264" s="12" t="str">
        <f t="shared" si="196"/>
        <v>2,5</v>
      </c>
      <c r="H264" s="17">
        <f>F264*G264</f>
        <v>9.25</v>
      </c>
      <c r="I264" s="10">
        <v>1</v>
      </c>
      <c r="J264" s="16" t="str">
        <f t="shared" si="186"/>
        <v>0,2826</v>
      </c>
      <c r="K264" s="10">
        <f t="shared" si="192"/>
        <v>55</v>
      </c>
      <c r="L264" s="17">
        <f t="shared" si="193"/>
        <v>143.77275</v>
      </c>
      <c r="M264" s="10">
        <v>10</v>
      </c>
      <c r="N264" s="10">
        <v>5</v>
      </c>
      <c r="O264" s="17">
        <f t="shared" si="194"/>
        <v>2.15659125</v>
      </c>
      <c r="P264" s="17">
        <f t="shared" si="195"/>
        <v>145.92934124999999</v>
      </c>
      <c r="Q264" s="10"/>
      <c r="R264" s="23"/>
    </row>
    <row r="265" spans="1:18" x14ac:dyDescent="0.25">
      <c r="A265" s="22"/>
      <c r="B265" s="5"/>
      <c r="C265" s="10">
        <v>21</v>
      </c>
      <c r="D265" s="10" t="s">
        <v>24</v>
      </c>
      <c r="E265" s="15"/>
      <c r="F265" s="15">
        <v>1.81</v>
      </c>
      <c r="G265" s="12" t="str">
        <f t="shared" si="196"/>
        <v>1,5</v>
      </c>
      <c r="H265" s="17">
        <f>F265*G265</f>
        <v>2.7149999999999999</v>
      </c>
      <c r="I265" s="10">
        <v>1</v>
      </c>
      <c r="J265" s="16" t="str">
        <f t="shared" si="186"/>
        <v>1,3513</v>
      </c>
      <c r="K265" s="10">
        <f t="shared" si="192"/>
        <v>55</v>
      </c>
      <c r="L265" s="17">
        <f t="shared" si="193"/>
        <v>201.7828725</v>
      </c>
      <c r="M265" s="10">
        <v>10</v>
      </c>
      <c r="N265" s="10">
        <v>5</v>
      </c>
      <c r="O265" s="17">
        <f t="shared" si="194"/>
        <v>3.0267430874999999</v>
      </c>
      <c r="P265" s="17">
        <f t="shared" si="195"/>
        <v>204.80961558749999</v>
      </c>
      <c r="Q265" s="10">
        <f t="shared" ref="Q265" si="207">IF(D265="НС","-",60)</f>
        <v>60</v>
      </c>
      <c r="R265" s="23"/>
    </row>
    <row r="266" spans="1:18" x14ac:dyDescent="0.25">
      <c r="A266" s="22"/>
      <c r="B266" s="5"/>
      <c r="C266" s="10">
        <v>21</v>
      </c>
      <c r="D266" s="10" t="s">
        <v>41</v>
      </c>
      <c r="E266" s="15"/>
      <c r="F266" s="15"/>
      <c r="G266" s="12" t="str">
        <f t="shared" si="196"/>
        <v>-</v>
      </c>
      <c r="H266" s="17">
        <v>19.170000000000002</v>
      </c>
      <c r="I266" s="10">
        <v>1</v>
      </c>
      <c r="J266" s="16" t="str">
        <f t="shared" si="186"/>
        <v>0,2151</v>
      </c>
      <c r="K266" s="10">
        <f t="shared" si="192"/>
        <v>55</v>
      </c>
      <c r="L266" s="17">
        <f t="shared" si="193"/>
        <v>226.79068500000002</v>
      </c>
      <c r="M266" s="10">
        <v>10</v>
      </c>
      <c r="N266" s="10">
        <v>5</v>
      </c>
      <c r="O266" s="17">
        <f t="shared" si="194"/>
        <v>3.4018602750000002</v>
      </c>
      <c r="P266" s="17">
        <f t="shared" si="195"/>
        <v>230.19254527500001</v>
      </c>
      <c r="Q266" s="10"/>
      <c r="R266" s="23"/>
    </row>
    <row r="267" spans="1:18" x14ac:dyDescent="0.25">
      <c r="A267" s="22"/>
      <c r="B267" s="5" t="s">
        <v>20</v>
      </c>
      <c r="C267" s="10">
        <v>21</v>
      </c>
      <c r="D267" s="10" t="s">
        <v>22</v>
      </c>
      <c r="E267" s="15"/>
      <c r="F267" s="15">
        <v>3.95</v>
      </c>
      <c r="G267" s="12" t="str">
        <f t="shared" si="196"/>
        <v>2,5</v>
      </c>
      <c r="H267" s="17">
        <f>F267*G267</f>
        <v>9.875</v>
      </c>
      <c r="I267" s="10">
        <v>1</v>
      </c>
      <c r="J267" s="16" t="str">
        <f t="shared" si="186"/>
        <v>0,2826</v>
      </c>
      <c r="K267" s="10">
        <f t="shared" si="192"/>
        <v>55</v>
      </c>
      <c r="L267" s="17">
        <f t="shared" si="193"/>
        <v>153.48712500000002</v>
      </c>
      <c r="M267" s="10">
        <v>10</v>
      </c>
      <c r="N267" s="10">
        <v>5</v>
      </c>
      <c r="O267" s="17">
        <f t="shared" si="194"/>
        <v>2.3023068750000002</v>
      </c>
      <c r="P267" s="17">
        <f t="shared" si="195"/>
        <v>155.78943187500002</v>
      </c>
      <c r="Q267" s="10" t="str">
        <f t="shared" ref="Q267:Q268" si="208">IF(D267="НС","-",60)</f>
        <v>-</v>
      </c>
      <c r="R267" s="23"/>
    </row>
    <row r="268" spans="1:18" x14ac:dyDescent="0.25">
      <c r="A268" s="22"/>
      <c r="B268" s="5"/>
      <c r="C268" s="10">
        <v>21</v>
      </c>
      <c r="D268" s="10" t="s">
        <v>24</v>
      </c>
      <c r="E268" s="15"/>
      <c r="F268" s="15">
        <v>1.81</v>
      </c>
      <c r="G268" s="12" t="str">
        <f t="shared" si="196"/>
        <v>1,5</v>
      </c>
      <c r="H268" s="17">
        <f>F268*G268</f>
        <v>2.7149999999999999</v>
      </c>
      <c r="I268" s="10">
        <v>1</v>
      </c>
      <c r="J268" s="16" t="str">
        <f t="shared" si="186"/>
        <v>1,3513</v>
      </c>
      <c r="K268" s="10">
        <f t="shared" si="192"/>
        <v>55</v>
      </c>
      <c r="L268" s="17">
        <f t="shared" si="193"/>
        <v>201.7828725</v>
      </c>
      <c r="M268" s="10">
        <v>10</v>
      </c>
      <c r="N268" s="10">
        <v>5</v>
      </c>
      <c r="O268" s="17">
        <f t="shared" si="194"/>
        <v>3.0267430874999999</v>
      </c>
      <c r="P268" s="17">
        <f t="shared" si="195"/>
        <v>204.80961558749999</v>
      </c>
      <c r="Q268" s="10">
        <f t="shared" si="208"/>
        <v>60</v>
      </c>
      <c r="R268" s="23"/>
    </row>
    <row r="269" spans="1:18" x14ac:dyDescent="0.25">
      <c r="A269" s="22"/>
      <c r="B269" s="5"/>
      <c r="C269" s="10">
        <v>21</v>
      </c>
      <c r="D269" s="10" t="s">
        <v>41</v>
      </c>
      <c r="E269" s="15"/>
      <c r="F269" s="15"/>
      <c r="G269" s="12" t="str">
        <f t="shared" si="196"/>
        <v>-</v>
      </c>
      <c r="H269" s="17">
        <v>18.34</v>
      </c>
      <c r="I269" s="10">
        <v>1</v>
      </c>
      <c r="J269" s="16" t="str">
        <f t="shared" si="186"/>
        <v>0,2151</v>
      </c>
      <c r="K269" s="10">
        <f t="shared" si="192"/>
        <v>55</v>
      </c>
      <c r="L269" s="17">
        <f t="shared" si="193"/>
        <v>216.97137000000001</v>
      </c>
      <c r="M269" s="10">
        <v>10</v>
      </c>
      <c r="N269" s="10">
        <v>5</v>
      </c>
      <c r="O269" s="17">
        <f t="shared" si="194"/>
        <v>3.25457055</v>
      </c>
      <c r="P269" s="17">
        <f t="shared" si="195"/>
        <v>220.22594055000002</v>
      </c>
      <c r="Q269" s="10"/>
      <c r="R269" s="23"/>
    </row>
    <row r="270" spans="1:18" x14ac:dyDescent="0.25">
      <c r="A270" s="22"/>
      <c r="B270" s="5" t="s">
        <v>19</v>
      </c>
      <c r="C270" s="10">
        <v>21</v>
      </c>
      <c r="D270" s="10" t="s">
        <v>22</v>
      </c>
      <c r="E270" s="15"/>
      <c r="F270" s="15">
        <v>2.9350000000000001</v>
      </c>
      <c r="G270" s="12" t="str">
        <f t="shared" si="196"/>
        <v>2,5</v>
      </c>
      <c r="H270" s="17">
        <f>F270*G270</f>
        <v>7.3375000000000004</v>
      </c>
      <c r="I270" s="10">
        <v>1</v>
      </c>
      <c r="J270" s="16" t="str">
        <f t="shared" si="186"/>
        <v>0,2826</v>
      </c>
      <c r="K270" s="10">
        <f t="shared" si="192"/>
        <v>55</v>
      </c>
      <c r="L270" s="17">
        <f t="shared" si="193"/>
        <v>114.04676250000001</v>
      </c>
      <c r="M270" s="10">
        <v>10</v>
      </c>
      <c r="N270" s="10">
        <v>5</v>
      </c>
      <c r="O270" s="17">
        <f t="shared" si="194"/>
        <v>1.7107014375</v>
      </c>
      <c r="P270" s="17">
        <f t="shared" si="195"/>
        <v>115.75746393750002</v>
      </c>
      <c r="Q270" s="10"/>
      <c r="R270" s="23"/>
    </row>
    <row r="271" spans="1:18" x14ac:dyDescent="0.25">
      <c r="A271" s="22"/>
      <c r="B271" s="5"/>
      <c r="C271" s="10">
        <v>21</v>
      </c>
      <c r="D271" s="10" t="s">
        <v>24</v>
      </c>
      <c r="E271" s="15"/>
      <c r="F271" s="15">
        <v>1.51</v>
      </c>
      <c r="G271" s="12" t="str">
        <f t="shared" si="196"/>
        <v>1,5</v>
      </c>
      <c r="H271" s="17">
        <f>F271*G271</f>
        <v>2.2650000000000001</v>
      </c>
      <c r="I271" s="10">
        <v>1</v>
      </c>
      <c r="J271" s="16" t="str">
        <f t="shared" si="186"/>
        <v>1,3513</v>
      </c>
      <c r="K271" s="10">
        <f t="shared" si="192"/>
        <v>55</v>
      </c>
      <c r="L271" s="17">
        <f t="shared" si="193"/>
        <v>168.33819750000001</v>
      </c>
      <c r="M271" s="10">
        <v>10</v>
      </c>
      <c r="N271" s="10">
        <v>5</v>
      </c>
      <c r="O271" s="17">
        <f t="shared" si="194"/>
        <v>2.5250729625000004</v>
      </c>
      <c r="P271" s="17">
        <f t="shared" si="195"/>
        <v>170.8632704625</v>
      </c>
      <c r="Q271" s="10">
        <v>60</v>
      </c>
      <c r="R271" s="23"/>
    </row>
    <row r="272" spans="1:18" x14ac:dyDescent="0.25">
      <c r="A272" s="22"/>
      <c r="B272" s="5"/>
      <c r="C272" s="10">
        <v>21</v>
      </c>
      <c r="D272" s="10" t="s">
        <v>41</v>
      </c>
      <c r="E272" s="15"/>
      <c r="F272" s="15"/>
      <c r="G272" s="12" t="str">
        <f t="shared" si="196"/>
        <v>-</v>
      </c>
      <c r="H272" s="17">
        <v>8.01</v>
      </c>
      <c r="I272" s="10">
        <v>1</v>
      </c>
      <c r="J272" s="16" t="str">
        <f t="shared" si="186"/>
        <v>0,2151</v>
      </c>
      <c r="K272" s="10">
        <f t="shared" si="192"/>
        <v>55</v>
      </c>
      <c r="L272" s="17">
        <f t="shared" si="193"/>
        <v>94.762305000000012</v>
      </c>
      <c r="M272" s="10">
        <v>10</v>
      </c>
      <c r="N272" s="10">
        <v>5</v>
      </c>
      <c r="O272" s="17">
        <f t="shared" si="194"/>
        <v>1.4214345750000001</v>
      </c>
      <c r="P272" s="17">
        <f t="shared" si="195"/>
        <v>96.183739575000018</v>
      </c>
      <c r="Q272" s="10"/>
      <c r="R272" s="23"/>
    </row>
    <row r="273" spans="1:18" ht="18.75" x14ac:dyDescent="0.25">
      <c r="A273" s="25" t="s">
        <v>61</v>
      </c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6">
        <f>SUM(R5:R272)</f>
        <v>47246.078859007495</v>
      </c>
    </row>
    <row r="274" spans="1:18" ht="18.75" x14ac:dyDescent="0.25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7" t="s">
        <v>62</v>
      </c>
    </row>
  </sheetData>
  <mergeCells count="175">
    <mergeCell ref="A263:A272"/>
    <mergeCell ref="B263:B266"/>
    <mergeCell ref="R263:R272"/>
    <mergeCell ref="B267:B269"/>
    <mergeCell ref="B270:B272"/>
    <mergeCell ref="A273:Q274"/>
    <mergeCell ref="A247:A252"/>
    <mergeCell ref="B247:B249"/>
    <mergeCell ref="R247:R252"/>
    <mergeCell ref="B250:B252"/>
    <mergeCell ref="A253:A262"/>
    <mergeCell ref="B253:B255"/>
    <mergeCell ref="R253:R262"/>
    <mergeCell ref="B256:B259"/>
    <mergeCell ref="B260:B262"/>
    <mergeCell ref="A226:A234"/>
    <mergeCell ref="B226:B228"/>
    <mergeCell ref="R226:R234"/>
    <mergeCell ref="B229:B231"/>
    <mergeCell ref="B232:B234"/>
    <mergeCell ref="A235:A246"/>
    <mergeCell ref="B235:B237"/>
    <mergeCell ref="R235:R246"/>
    <mergeCell ref="B238:B240"/>
    <mergeCell ref="B241:B243"/>
    <mergeCell ref="B244:B246"/>
    <mergeCell ref="A212:A218"/>
    <mergeCell ref="B212:B213"/>
    <mergeCell ref="R212:R218"/>
    <mergeCell ref="B214:B216"/>
    <mergeCell ref="B217:B218"/>
    <mergeCell ref="A219:A225"/>
    <mergeCell ref="B219:B221"/>
    <mergeCell ref="R219:R225"/>
    <mergeCell ref="B222:B223"/>
    <mergeCell ref="B224:B225"/>
    <mergeCell ref="A200:A207"/>
    <mergeCell ref="B200:B201"/>
    <mergeCell ref="R200:R207"/>
    <mergeCell ref="B202:B203"/>
    <mergeCell ref="B204:B205"/>
    <mergeCell ref="B206:B207"/>
    <mergeCell ref="A208:A211"/>
    <mergeCell ref="B208:B209"/>
    <mergeCell ref="R208:R211"/>
    <mergeCell ref="B210:B211"/>
    <mergeCell ref="A184:A193"/>
    <mergeCell ref="B184:B187"/>
    <mergeCell ref="R184:R193"/>
    <mergeCell ref="B188:B190"/>
    <mergeCell ref="B191:B193"/>
    <mergeCell ref="A194:A199"/>
    <mergeCell ref="B194:B195"/>
    <mergeCell ref="R194:R199"/>
    <mergeCell ref="B196:B197"/>
    <mergeCell ref="B198:B199"/>
    <mergeCell ref="A168:A173"/>
    <mergeCell ref="B168:B170"/>
    <mergeCell ref="R168:R173"/>
    <mergeCell ref="B171:B173"/>
    <mergeCell ref="B174:B176"/>
    <mergeCell ref="B177:B180"/>
    <mergeCell ref="A174:A183"/>
    <mergeCell ref="R174:R183"/>
    <mergeCell ref="B181:B183"/>
    <mergeCell ref="A116:A124"/>
    <mergeCell ref="B116:B118"/>
    <mergeCell ref="R116:R124"/>
    <mergeCell ref="B119:B121"/>
    <mergeCell ref="B122:B124"/>
    <mergeCell ref="A156:A167"/>
    <mergeCell ref="B156:B158"/>
    <mergeCell ref="R156:R167"/>
    <mergeCell ref="B159:B161"/>
    <mergeCell ref="B162:B164"/>
    <mergeCell ref="B165:B167"/>
    <mergeCell ref="A93:A105"/>
    <mergeCell ref="B93:B95"/>
    <mergeCell ref="R93:R105"/>
    <mergeCell ref="B96:B98"/>
    <mergeCell ref="B99:B101"/>
    <mergeCell ref="B102:B105"/>
    <mergeCell ref="A106:A115"/>
    <mergeCell ref="B106:B108"/>
    <mergeCell ref="R106:R115"/>
    <mergeCell ref="B109:B112"/>
    <mergeCell ref="B113:B115"/>
    <mergeCell ref="A1:R1"/>
    <mergeCell ref="J2:J3"/>
    <mergeCell ref="K2:K3"/>
    <mergeCell ref="L2:L3"/>
    <mergeCell ref="M2:N2"/>
    <mergeCell ref="O2:O3"/>
    <mergeCell ref="P2:P3"/>
    <mergeCell ref="B41:B43"/>
    <mergeCell ref="B12:B14"/>
    <mergeCell ref="F4:G4"/>
    <mergeCell ref="F3:G3"/>
    <mergeCell ref="A2:A3"/>
    <mergeCell ref="B2:B3"/>
    <mergeCell ref="C2:C3"/>
    <mergeCell ref="D2:I2"/>
    <mergeCell ref="B9:B11"/>
    <mergeCell ref="Q2:Q3"/>
    <mergeCell ref="R2:R3"/>
    <mergeCell ref="B15:B17"/>
    <mergeCell ref="A147:A155"/>
    <mergeCell ref="B147:B149"/>
    <mergeCell ref="R147:R155"/>
    <mergeCell ref="B150:B152"/>
    <mergeCell ref="B153:B155"/>
    <mergeCell ref="A125:A133"/>
    <mergeCell ref="B125:B127"/>
    <mergeCell ref="R125:R133"/>
    <mergeCell ref="B128:B130"/>
    <mergeCell ref="B131:B133"/>
    <mergeCell ref="A134:A142"/>
    <mergeCell ref="B134:B136"/>
    <mergeCell ref="R134:R142"/>
    <mergeCell ref="B137:B139"/>
    <mergeCell ref="B140:B142"/>
    <mergeCell ref="A143:A146"/>
    <mergeCell ref="B143:B146"/>
    <mergeCell ref="R143:R146"/>
    <mergeCell ref="A41:A49"/>
    <mergeCell ref="R41:R49"/>
    <mergeCell ref="A50:A58"/>
    <mergeCell ref="R50:R58"/>
    <mergeCell ref="A59:A67"/>
    <mergeCell ref="R59:R67"/>
    <mergeCell ref="B65:B67"/>
    <mergeCell ref="A68:A74"/>
    <mergeCell ref="B68:B69"/>
    <mergeCell ref="R68:R74"/>
    <mergeCell ref="B70:B72"/>
    <mergeCell ref="B73:B74"/>
    <mergeCell ref="B47:B49"/>
    <mergeCell ref="B50:B52"/>
    <mergeCell ref="B53:B55"/>
    <mergeCell ref="B56:B58"/>
    <mergeCell ref="B59:B60"/>
    <mergeCell ref="B44:B46"/>
    <mergeCell ref="B61:B62"/>
    <mergeCell ref="B63:B64"/>
    <mergeCell ref="A5:A8"/>
    <mergeCell ref="B5:B8"/>
    <mergeCell ref="R5:R8"/>
    <mergeCell ref="A9:A21"/>
    <mergeCell ref="R9:R21"/>
    <mergeCell ref="A22:A31"/>
    <mergeCell ref="R22:R31"/>
    <mergeCell ref="A32:A40"/>
    <mergeCell ref="R32:R40"/>
    <mergeCell ref="B18:B21"/>
    <mergeCell ref="B22:B24"/>
    <mergeCell ref="B25:B28"/>
    <mergeCell ref="B29:B31"/>
    <mergeCell ref="B32:B34"/>
    <mergeCell ref="B35:B37"/>
    <mergeCell ref="B38:B40"/>
    <mergeCell ref="B77:B78"/>
    <mergeCell ref="B79:B80"/>
    <mergeCell ref="A81:A86"/>
    <mergeCell ref="B81:B82"/>
    <mergeCell ref="R81:R86"/>
    <mergeCell ref="B83:B84"/>
    <mergeCell ref="B85:B86"/>
    <mergeCell ref="A87:A92"/>
    <mergeCell ref="B87:B88"/>
    <mergeCell ref="R87:R92"/>
    <mergeCell ref="B89:B90"/>
    <mergeCell ref="B91:B92"/>
    <mergeCell ref="A75:A80"/>
    <mergeCell ref="R75:R80"/>
    <mergeCell ref="B75:B7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2025-01-23T06:29:55Z</dcterms:modified>
</cp:coreProperties>
</file>